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mike/Downloads/"/>
    </mc:Choice>
  </mc:AlternateContent>
  <xr:revisionPtr revIDLastSave="0" documentId="13_ncr:1_{4F49936F-FAFA-1348-8525-961F8CB238C3}" xr6:coauthVersionLast="47" xr6:coauthVersionMax="47" xr10:uidLastSave="{00000000-0000-0000-0000-000000000000}"/>
  <bookViews>
    <workbookView xWindow="0" yWindow="500" windowWidth="28800" windowHeight="16260" tabRatio="832" xr2:uid="{63B4DF1D-8173-4FFF-8CE7-807BE0EA98D2}"/>
  </bookViews>
  <sheets>
    <sheet name="SCI Virtual" sheetId="17" r:id="rId1"/>
    <sheet name="SCI In-Person" sheetId="16" r:id="rId2"/>
    <sheet name="Non-SCI Virtual" sheetId="18" r:id="rId3"/>
    <sheet name="Non-SCI In-Person"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6" l="1"/>
  <c r="C23" i="16" s="1"/>
  <c r="C24" i="16" s="1"/>
  <c r="C17" i="17"/>
  <c r="C20" i="17" s="1"/>
  <c r="C21" i="17" s="1"/>
  <c r="D20" i="18"/>
  <c r="D21" i="18" s="1"/>
  <c r="C20" i="18"/>
  <c r="C21" i="18" s="1"/>
  <c r="D65" i="17"/>
  <c r="C65" i="17"/>
  <c r="D20" i="17"/>
  <c r="D21" i="17" s="1"/>
  <c r="D76" i="16"/>
  <c r="C76" i="16"/>
  <c r="D23" i="16"/>
  <c r="D24" i="16" s="1"/>
  <c r="C23" i="15"/>
  <c r="D76" i="15"/>
  <c r="C76" i="15"/>
  <c r="D23" i="15"/>
  <c r="D24" i="15" s="1"/>
  <c r="C79" i="16" l="1"/>
  <c r="D79" i="16"/>
  <c r="C68" i="18"/>
  <c r="D68" i="18"/>
  <c r="D68" i="17"/>
  <c r="C68" i="17"/>
  <c r="C24" i="15"/>
  <c r="C79" i="15" s="1"/>
  <c r="D79" i="15"/>
  <c r="C80" i="16" l="1"/>
  <c r="E80" i="16" s="1"/>
  <c r="C69" i="18"/>
  <c r="E69" i="18" s="1"/>
  <c r="C69" i="17"/>
  <c r="E69" i="17" s="1"/>
  <c r="C80" i="15"/>
  <c r="E80" i="15" s="1"/>
</calcChain>
</file>

<file path=xl/sharedStrings.xml><?xml version="1.0" encoding="utf-8"?>
<sst xmlns="http://schemas.openxmlformats.org/spreadsheetml/2006/main" count="412" uniqueCount="110">
  <si>
    <t>Full Club Name</t>
  </si>
  <si>
    <t>Prepared By</t>
  </si>
  <si>
    <t>Date Prepared</t>
  </si>
  <si>
    <t>Contact Email Address</t>
  </si>
  <si>
    <t>Contact Phone Number</t>
  </si>
  <si>
    <t>Revenues</t>
  </si>
  <si>
    <t>Bylaw 9 Group Budget Template 2021-2022 Year</t>
  </si>
  <si>
    <t>Projected</t>
  </si>
  <si>
    <t>Actual</t>
  </si>
  <si>
    <t>Comments</t>
  </si>
  <si>
    <t>Beginning Balance (As of May 1, 2021)</t>
  </si>
  <si>
    <t>Total Revenues</t>
  </si>
  <si>
    <t>Total Expenses</t>
  </si>
  <si>
    <t>Outstanding Costs from Previous Year</t>
  </si>
  <si>
    <t>Expenses: General</t>
  </si>
  <si>
    <t>Expenses: Projects &amp; Events</t>
  </si>
  <si>
    <t>Revenues: Events</t>
  </si>
  <si>
    <t>Total Cash Available for the Year</t>
  </si>
  <si>
    <t>Total Expenses for the Year</t>
  </si>
  <si>
    <t>Total Cash Available for the Year (1-2+3)</t>
  </si>
  <si>
    <t>Projected vs. Actual Variance</t>
  </si>
  <si>
    <t>Revenues: Non-Events</t>
  </si>
  <si>
    <t>Ending Balance (4-5)</t>
  </si>
  <si>
    <t>Carryover</t>
  </si>
  <si>
    <t>Expenses</t>
  </si>
  <si>
    <t>Ending Balance</t>
  </si>
  <si>
    <t>The McMaster Marching Band</t>
  </si>
  <si>
    <t>Nicole Wu</t>
  </si>
  <si>
    <t>finance@mcmastermarchingband.com</t>
  </si>
  <si>
    <t>647-893-3345</t>
  </si>
  <si>
    <t>Membership</t>
  </si>
  <si>
    <t>Membership Deposits (80 members)</t>
  </si>
  <si>
    <t>MSU Referendum Funding</t>
  </si>
  <si>
    <t>Estimating enrolment of 24,000 students; opt-out 35%</t>
  </si>
  <si>
    <t>None</t>
  </si>
  <si>
    <t>Deposit Refunds (80 members; $40/ member)</t>
  </si>
  <si>
    <t>Space Rentals</t>
  </si>
  <si>
    <t>General Promotions</t>
  </si>
  <si>
    <t>Includes online ads, posters, marketing material commissions</t>
  </si>
  <si>
    <t>Clubsfest</t>
  </si>
  <si>
    <t>Approx. $100 per clubsfest; icnreased due to non-club status</t>
  </si>
  <si>
    <t>Website</t>
  </si>
  <si>
    <t>Weebly; expires April 1, 2022</t>
  </si>
  <si>
    <t>Google Drive Storage</t>
  </si>
  <si>
    <t>Renew/review Jan 2022 - auto renew Feb. 14, 2022
Drive available to all executive members,  club members, section leaders, and instructors. The drive contains all band related documents from 2010 to present.</t>
  </si>
  <si>
    <t>Insurance</t>
  </si>
  <si>
    <t>Bunnell Hitchon; activities of the named insured with respect to McMaster Marching Band
Locations to which this apolicy applies: all locations used by the name issued
[New business liability ($750 + $60), Company fee ($80 + $6.40)</t>
  </si>
  <si>
    <t>Mailing</t>
  </si>
  <si>
    <t>Stamps ($10), Shipping ($200), Express Mailing ($30), Cheques ($400)</t>
  </si>
  <si>
    <t>Maintenance</t>
  </si>
  <si>
    <t>Cleaning Supplies ($40), Safety pins/tape ($20), Instrument repairs ($1000)</t>
  </si>
  <si>
    <t>Music</t>
  </si>
  <si>
    <t>Scores and Arrangements</t>
  </si>
  <si>
    <t>Socials</t>
  </si>
  <si>
    <t>Term 1 Socials</t>
  </si>
  <si>
    <t>Welcome social + Any term 1 socials</t>
  </si>
  <si>
    <t>Any term 2 socials</t>
  </si>
  <si>
    <t>Term 2 Socials</t>
  </si>
  <si>
    <t>Year-End Social</t>
  </si>
  <si>
    <t>End of year social with members, executives, sectional leaders, alumni, instructors</t>
  </si>
  <si>
    <t>Sectional Socials</t>
  </si>
  <si>
    <t>Band sections include woodwind, brass, percussion, and color guard</t>
  </si>
  <si>
    <t>Instrument Purchases</t>
  </si>
  <si>
    <t>Uniform Purchases</t>
  </si>
  <si>
    <t>Gauntlet Purchases</t>
  </si>
  <si>
    <t>Dinkle Purchases</t>
  </si>
  <si>
    <t>Music Equipment - Folders</t>
  </si>
  <si>
    <t>Stationary Purchases</t>
  </si>
  <si>
    <t>Instrument Maintenance</t>
  </si>
  <si>
    <t>Music Equipment - Lyres</t>
  </si>
  <si>
    <t>Other Equipment</t>
  </si>
  <si>
    <t>Cork Greases, Rings</t>
  </si>
  <si>
    <t>Parade Banner Pole</t>
  </si>
  <si>
    <t>Instrument Stands</t>
  </si>
  <si>
    <t>Marching Banner</t>
  </si>
  <si>
    <t>Collaboration Concert</t>
  </si>
  <si>
    <t>Includes additional clubs special project funding</t>
  </si>
  <si>
    <t>Last Minute Events</t>
  </si>
  <si>
    <t>St. Patrick's Day Parades</t>
  </si>
  <si>
    <t>Toronto</t>
  </si>
  <si>
    <t>Buffalo</t>
  </si>
  <si>
    <t>Photographer</t>
  </si>
  <si>
    <t>Events</t>
  </si>
  <si>
    <t>Last minute event fund</t>
  </si>
  <si>
    <t>Space ($1000), Charity Donation ($500)</t>
  </si>
  <si>
    <t>Charity Events</t>
  </si>
  <si>
    <t>Facility Equipment</t>
  </si>
  <si>
    <t>Watersafe kit (used to test the water after filtration at band rehearsal locations); Paper Towel</t>
  </si>
  <si>
    <t>Storage Equipment - Uniform Rack + Dinke Rack</t>
  </si>
  <si>
    <t>Band Rehearsals</t>
  </si>
  <si>
    <t>St. Patrick's Day Parades - Toronto</t>
  </si>
  <si>
    <t>St. Patrick's Day Parades - Buffalo</t>
  </si>
  <si>
    <t xml:space="preserve">Includes events that we are invited to last minute (i.e.. events that do not happen every year) such as Raptors Half Time Show, IT Chapter II, Sport Chek Photoshoot, Grand Opening of Wutai Shan Buddhist temple, etc. </t>
  </si>
  <si>
    <t>Approx. $100 per clubsfest; increased due to non-club status</t>
  </si>
  <si>
    <t>Bunnell Hitchon; activities of the named insured with respect to McMaster Marching Band
Locations to which this a policy applies: all locations used by the name issued
[New business liability ($750 + $60), Company fee ($80 + $6.40)</t>
  </si>
  <si>
    <t>Westdale United Church (Winter term only)</t>
  </si>
  <si>
    <t>Drum Major Equipment - Practice Mace</t>
  </si>
  <si>
    <t>Managerial costs (Fall Term)</t>
  </si>
  <si>
    <t>Rehersals (Fall Term)</t>
  </si>
  <si>
    <t>Masterclasses (Fall Term)</t>
  </si>
  <si>
    <t>$150/masterclass (4 masterclasses per section)</t>
  </si>
  <si>
    <t>$40/hr (4 two hour rehersals)</t>
  </si>
  <si>
    <t>Managerial costs (Winter Term)</t>
  </si>
  <si>
    <t>Rehersals (Winter Term)</t>
  </si>
  <si>
    <t>Masterclasses (Winter Term)</t>
  </si>
  <si>
    <t>MED managerial fees (fall term)</t>
  </si>
  <si>
    <t>MED managerial fees (winter term)</t>
  </si>
  <si>
    <t>Ending Balance + Safety Buffer</t>
  </si>
  <si>
    <t>Color Guard Winderbreaker Purchases</t>
  </si>
  <si>
    <t>**2 sousaphones, 3 flutes, 3 clarinets, 1 bass clarinet, 2 alto saxohpones, 1 tenor saxophone, 1 bass trombone; purchased July 15,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</si>
</sst>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quot;$&quot;* #,##0.00_-;\-&quot;$&quot;* #,##0.00_-;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Body)"/>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D9D9D9"/>
        <bgColor rgb="FF000000"/>
      </patternFill>
    </fill>
  </fills>
  <borders count="22">
    <border>
      <left/>
      <right/>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67">
    <xf numFmtId="0" fontId="0" fillId="0" borderId="0" xfId="0"/>
    <xf numFmtId="0" fontId="0" fillId="0" borderId="0" xfId="0" applyAlignment="1">
      <alignment horizontal="center"/>
    </xf>
    <xf numFmtId="0" fontId="0" fillId="0" borderId="7" xfId="0" applyFont="1" applyBorder="1" applyAlignment="1">
      <alignment horizontal="right"/>
    </xf>
    <xf numFmtId="0" fontId="0" fillId="0" borderId="0" xfId="0" applyBorder="1"/>
    <xf numFmtId="0" fontId="0" fillId="0" borderId="8" xfId="0" applyBorder="1"/>
    <xf numFmtId="0" fontId="0" fillId="0" borderId="7" xfId="0" applyBorder="1" applyAlignment="1">
      <alignment horizontal="right"/>
    </xf>
    <xf numFmtId="0" fontId="2" fillId="2" borderId="9" xfId="0" applyFont="1" applyFill="1" applyBorder="1"/>
    <xf numFmtId="0" fontId="0" fillId="2" borderId="10" xfId="0" applyFill="1" applyBorder="1"/>
    <xf numFmtId="0" fontId="2" fillId="2" borderId="11" xfId="0" applyFont="1" applyFill="1" applyBorder="1"/>
    <xf numFmtId="0" fontId="0" fillId="2" borderId="12" xfId="0" applyFill="1" applyBorder="1"/>
    <xf numFmtId="0" fontId="2" fillId="2" borderId="13" xfId="0" applyFont="1" applyFill="1" applyBorder="1"/>
    <xf numFmtId="0" fontId="0" fillId="2" borderId="15" xfId="0" applyFill="1" applyBorder="1"/>
    <xf numFmtId="164" fontId="0" fillId="0" borderId="0" xfId="1" applyFont="1" applyBorder="1"/>
    <xf numFmtId="164" fontId="0" fillId="2" borderId="14" xfId="1" applyFont="1" applyFill="1" applyBorder="1"/>
    <xf numFmtId="164" fontId="0" fillId="2" borderId="1" xfId="1" applyFont="1" applyFill="1" applyBorder="1"/>
    <xf numFmtId="164" fontId="0" fillId="2" borderId="2" xfId="1" applyFont="1" applyFill="1" applyBorder="1"/>
    <xf numFmtId="0" fontId="2" fillId="2" borderId="3" xfId="0" applyFont="1" applyFill="1" applyBorder="1"/>
    <xf numFmtId="0" fontId="0" fillId="2" borderId="6" xfId="0" applyFill="1" applyBorder="1"/>
    <xf numFmtId="164" fontId="2" fillId="2" borderId="3" xfId="1" applyFont="1" applyFill="1" applyBorder="1"/>
    <xf numFmtId="0" fontId="0" fillId="2" borderId="3" xfId="0" applyFill="1" applyBorder="1" applyAlignment="1">
      <alignment horizontal="center"/>
    </xf>
    <xf numFmtId="0" fontId="2" fillId="2" borderId="13" xfId="0" applyFont="1" applyFill="1" applyBorder="1" applyAlignment="1">
      <alignment horizontal="left"/>
    </xf>
    <xf numFmtId="0" fontId="2" fillId="2" borderId="4" xfId="0" applyFont="1" applyFill="1" applyBorder="1" applyAlignment="1">
      <alignment horizontal="left"/>
    </xf>
    <xf numFmtId="164" fontId="0" fillId="2" borderId="5" xfId="1" applyFont="1" applyFill="1" applyBorder="1"/>
    <xf numFmtId="0" fontId="0" fillId="0" borderId="0" xfId="0" applyFill="1" applyBorder="1" applyAlignment="1">
      <alignment horizontal="center"/>
    </xf>
    <xf numFmtId="0" fontId="0" fillId="2" borderId="3" xfId="0" applyFill="1" applyBorder="1" applyAlignment="1">
      <alignment horizontal="center"/>
    </xf>
    <xf numFmtId="0" fontId="2" fillId="0" borderId="0" xfId="0" applyFont="1" applyFill="1" applyBorder="1"/>
    <xf numFmtId="0" fontId="0" fillId="0" borderId="5" xfId="0" applyBorder="1"/>
    <xf numFmtId="164" fontId="0" fillId="0" borderId="16" xfId="1" applyFont="1" applyFill="1" applyBorder="1" applyAlignment="1">
      <alignment horizontal="center"/>
    </xf>
    <xf numFmtId="0" fontId="0" fillId="0" borderId="16" xfId="0" applyFill="1" applyBorder="1"/>
    <xf numFmtId="0" fontId="0" fillId="0" borderId="5" xfId="0" applyBorder="1" applyAlignment="1">
      <alignment horizontal="center"/>
    </xf>
    <xf numFmtId="0" fontId="3" fillId="0" borderId="0" xfId="0" applyFont="1" applyBorder="1" applyAlignment="1">
      <alignment horizontal="left"/>
    </xf>
    <xf numFmtId="164" fontId="0" fillId="0" borderId="0" xfId="1" applyFont="1" applyFill="1" applyBorder="1"/>
    <xf numFmtId="0" fontId="0" fillId="0" borderId="0" xfId="0" applyFill="1" applyBorder="1"/>
    <xf numFmtId="0" fontId="0" fillId="0" borderId="5" xfId="0" applyFill="1" applyBorder="1" applyAlignment="1">
      <alignment horizontal="center"/>
    </xf>
    <xf numFmtId="0" fontId="0" fillId="0" borderId="0" xfId="0" applyFill="1"/>
    <xf numFmtId="0" fontId="2" fillId="2" borderId="17" xfId="0" applyFont="1" applyFill="1" applyBorder="1"/>
    <xf numFmtId="0" fontId="2" fillId="2" borderId="19" xfId="0" applyFont="1" applyFill="1" applyBorder="1" applyAlignment="1">
      <alignment horizontal="center"/>
    </xf>
    <xf numFmtId="164" fontId="0" fillId="2" borderId="3" xfId="1" applyFont="1" applyFill="1" applyBorder="1"/>
    <xf numFmtId="0" fontId="0" fillId="3" borderId="3" xfId="0" applyFill="1" applyBorder="1"/>
    <xf numFmtId="0" fontId="2" fillId="2" borderId="15" xfId="0" applyFont="1" applyFill="1" applyBorder="1" applyAlignment="1">
      <alignment horizontal="left"/>
    </xf>
    <xf numFmtId="0" fontId="0" fillId="2" borderId="3" xfId="0" applyFill="1" applyBorder="1" applyAlignment="1">
      <alignment horizontal="center"/>
    </xf>
    <xf numFmtId="0" fontId="0" fillId="0" borderId="8" xfId="0" applyFill="1" applyBorder="1" applyAlignment="1">
      <alignment horizontal="center"/>
    </xf>
    <xf numFmtId="0" fontId="0" fillId="0" borderId="0" xfId="0" applyFill="1" applyAlignment="1">
      <alignment horizontal="center"/>
    </xf>
    <xf numFmtId="0" fontId="2" fillId="0" borderId="0" xfId="0" applyFont="1" applyFill="1" applyBorder="1" applyAlignment="1">
      <alignment horizontal="left"/>
    </xf>
    <xf numFmtId="0" fontId="2" fillId="0" borderId="0" xfId="0" applyFont="1" applyBorder="1" applyAlignment="1">
      <alignment horizontal="left"/>
    </xf>
    <xf numFmtId="0" fontId="2" fillId="0" borderId="16" xfId="0" applyFont="1" applyFill="1" applyBorder="1"/>
    <xf numFmtId="0" fontId="2" fillId="0" borderId="0" xfId="0" applyFont="1" applyAlignment="1">
      <alignment horizontal="left"/>
    </xf>
    <xf numFmtId="0" fontId="0" fillId="0" borderId="8" xfId="0" applyBorder="1" applyAlignment="1">
      <alignment wrapText="1"/>
    </xf>
    <xf numFmtId="0" fontId="0" fillId="2" borderId="20" xfId="0" applyFill="1" applyBorder="1"/>
    <xf numFmtId="8" fontId="0" fillId="2" borderId="20" xfId="0" applyNumberFormat="1" applyFill="1" applyBorder="1"/>
    <xf numFmtId="0" fontId="5" fillId="4" borderId="20" xfId="0" applyFont="1" applyFill="1" applyBorder="1"/>
    <xf numFmtId="8" fontId="5" fillId="4" borderId="21" xfId="0" applyNumberFormat="1" applyFont="1" applyFill="1" applyBorder="1"/>
    <xf numFmtId="0" fontId="5" fillId="4" borderId="21" xfId="0" applyFont="1" applyFill="1" applyBorder="1"/>
    <xf numFmtId="0" fontId="5" fillId="0" borderId="7" xfId="0" applyFont="1" applyBorder="1" applyAlignment="1">
      <alignment horizontal="right"/>
    </xf>
    <xf numFmtId="164" fontId="5" fillId="0" borderId="0" xfId="0" applyNumberFormat="1" applyFont="1"/>
    <xf numFmtId="164" fontId="0" fillId="2" borderId="13" xfId="1" applyFont="1" applyFill="1" applyBorder="1" applyAlignment="1">
      <alignment horizontal="center"/>
    </xf>
    <xf numFmtId="164" fontId="0" fillId="2" borderId="14" xfId="1" applyFont="1" applyFill="1" applyBorder="1" applyAlignment="1">
      <alignment horizontal="center"/>
    </xf>
    <xf numFmtId="164" fontId="0" fillId="2" borderId="15" xfId="1" applyFont="1" applyFill="1" applyBorder="1" applyAlignment="1">
      <alignment horizontal="center"/>
    </xf>
    <xf numFmtId="0" fontId="2" fillId="0" borderId="0" xfId="0" applyFont="1" applyFill="1" applyBorder="1" applyAlignment="1">
      <alignment horizontal="left"/>
    </xf>
    <xf numFmtId="0" fontId="2" fillId="0" borderId="0" xfId="0" applyFont="1" applyAlignment="1">
      <alignment horizontal="left"/>
    </xf>
    <xf numFmtId="164" fontId="0" fillId="2" borderId="17" xfId="0" applyNumberFormat="1" applyFill="1" applyBorder="1" applyAlignment="1">
      <alignment horizontal="center"/>
    </xf>
    <xf numFmtId="0" fontId="0" fillId="2" borderId="18" xfId="0" applyFill="1" applyBorder="1" applyAlignment="1">
      <alignment horizontal="center"/>
    </xf>
    <xf numFmtId="0" fontId="2" fillId="2" borderId="3" xfId="0" applyFont="1" applyFill="1" applyBorder="1" applyAlignment="1">
      <alignment horizontal="center"/>
    </xf>
    <xf numFmtId="0" fontId="4" fillId="2" borderId="3" xfId="2" applyFill="1" applyBorder="1" applyAlignment="1">
      <alignment horizontal="center"/>
    </xf>
    <xf numFmtId="0" fontId="0" fillId="2" borderId="3" xfId="0" applyFill="1" applyBorder="1" applyAlignment="1">
      <alignment horizontal="center"/>
    </xf>
    <xf numFmtId="0" fontId="2" fillId="0" borderId="0" xfId="0" applyFont="1" applyBorder="1" applyAlignment="1">
      <alignment horizontal="left"/>
    </xf>
    <xf numFmtId="15" fontId="0" fillId="2" borderId="3"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nance@mcmastermarchingband.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inance@mcmastermarchingband.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inance@mcmastermarchingband.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inance@mcmastermarchingba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9AF9-3237-457E-8E05-A2DE1C2EE2A8}">
  <dimension ref="A1:I70"/>
  <sheetViews>
    <sheetView tabSelected="1" topLeftCell="A3" zoomScale="125" zoomScaleNormal="100" workbookViewId="0">
      <selection activeCell="C7" sqref="C7:E7"/>
    </sheetView>
  </sheetViews>
  <sheetFormatPr baseColWidth="10" defaultColWidth="8.83203125" defaultRowHeight="15" x14ac:dyDescent="0.2"/>
  <cols>
    <col min="1" max="1" width="8" style="1" customWidth="1"/>
    <col min="2" max="2" width="38.33203125" customWidth="1"/>
    <col min="3" max="3" width="13.5" customWidth="1"/>
    <col min="4" max="4" width="15.5" customWidth="1"/>
    <col min="5" max="5" width="82.33203125" customWidth="1"/>
  </cols>
  <sheetData>
    <row r="1" spans="1:9" x14ac:dyDescent="0.2">
      <c r="A1" s="62" t="s">
        <v>6</v>
      </c>
      <c r="B1" s="62"/>
      <c r="C1" s="62"/>
      <c r="D1" s="62"/>
      <c r="E1" s="62"/>
    </row>
    <row r="3" spans="1:9" x14ac:dyDescent="0.2">
      <c r="A3" s="62" t="s">
        <v>0</v>
      </c>
      <c r="B3" s="62"/>
      <c r="C3" s="64" t="s">
        <v>26</v>
      </c>
      <c r="D3" s="64"/>
      <c r="E3" s="64"/>
    </row>
    <row r="4" spans="1:9" x14ac:dyDescent="0.2">
      <c r="A4" s="62" t="s">
        <v>1</v>
      </c>
      <c r="B4" s="62"/>
      <c r="C4" s="64" t="s">
        <v>27</v>
      </c>
      <c r="D4" s="64"/>
      <c r="E4" s="64"/>
    </row>
    <row r="5" spans="1:9" x14ac:dyDescent="0.2">
      <c r="A5" s="62" t="s">
        <v>2</v>
      </c>
      <c r="B5" s="62"/>
      <c r="C5" s="66">
        <v>44394</v>
      </c>
      <c r="D5" s="64"/>
      <c r="E5" s="64"/>
    </row>
    <row r="6" spans="1:9" x14ac:dyDescent="0.2">
      <c r="A6" s="62" t="s">
        <v>3</v>
      </c>
      <c r="B6" s="62"/>
      <c r="C6" s="63" t="s">
        <v>28</v>
      </c>
      <c r="D6" s="64"/>
      <c r="E6" s="64"/>
    </row>
    <row r="7" spans="1:9" x14ac:dyDescent="0.2">
      <c r="A7" s="62" t="s">
        <v>4</v>
      </c>
      <c r="B7" s="62"/>
      <c r="C7" s="64"/>
      <c r="D7" s="64"/>
      <c r="E7" s="64"/>
      <c r="G7" s="3"/>
    </row>
    <row r="8" spans="1:9" x14ac:dyDescent="0.2">
      <c r="B8" s="25"/>
      <c r="C8" s="23"/>
      <c r="D8" s="23"/>
      <c r="E8" s="23"/>
    </row>
    <row r="9" spans="1:9" x14ac:dyDescent="0.2">
      <c r="A9" s="65" t="s">
        <v>17</v>
      </c>
      <c r="B9" s="65"/>
      <c r="C9" s="3"/>
      <c r="D9" s="3"/>
      <c r="E9" s="3"/>
      <c r="F9" s="3"/>
    </row>
    <row r="10" spans="1:9" x14ac:dyDescent="0.2">
      <c r="A10" s="30"/>
      <c r="B10" s="44" t="s">
        <v>23</v>
      </c>
      <c r="C10" s="3"/>
      <c r="D10" s="3"/>
      <c r="E10" s="3"/>
      <c r="F10" s="3"/>
      <c r="H10" s="3"/>
      <c r="I10" s="3"/>
    </row>
    <row r="11" spans="1:9" x14ac:dyDescent="0.2">
      <c r="A11" s="40">
        <v>1</v>
      </c>
      <c r="B11" s="16" t="s">
        <v>10</v>
      </c>
      <c r="C11" s="55">
        <v>52012.58</v>
      </c>
      <c r="D11" s="56"/>
      <c r="E11" s="57"/>
    </row>
    <row r="12" spans="1:9" x14ac:dyDescent="0.2">
      <c r="A12" s="40">
        <v>2</v>
      </c>
      <c r="B12" s="16" t="s">
        <v>13</v>
      </c>
      <c r="C12" s="55">
        <v>0</v>
      </c>
      <c r="D12" s="56"/>
      <c r="E12" s="57"/>
    </row>
    <row r="13" spans="1:9" x14ac:dyDescent="0.2">
      <c r="A13" s="29"/>
      <c r="B13" s="26"/>
      <c r="C13" s="26"/>
      <c r="E13" s="26"/>
      <c r="F13" s="3"/>
      <c r="G13" s="3"/>
    </row>
    <row r="14" spans="1:9" x14ac:dyDescent="0.2">
      <c r="A14" s="23"/>
      <c r="B14" s="45" t="s">
        <v>5</v>
      </c>
      <c r="C14" s="27"/>
      <c r="D14" s="27"/>
      <c r="E14" s="28"/>
      <c r="F14" s="3"/>
      <c r="G14" s="3"/>
    </row>
    <row r="15" spans="1:9" x14ac:dyDescent="0.2">
      <c r="B15" s="16" t="s">
        <v>21</v>
      </c>
      <c r="C15" s="18" t="s">
        <v>7</v>
      </c>
      <c r="D15" s="18" t="s">
        <v>8</v>
      </c>
      <c r="E15" s="16" t="s">
        <v>9</v>
      </c>
    </row>
    <row r="16" spans="1:9" x14ac:dyDescent="0.2">
      <c r="B16" s="2" t="s">
        <v>30</v>
      </c>
      <c r="C16" s="12">
        <v>3200</v>
      </c>
      <c r="D16" s="12"/>
      <c r="E16" s="4" t="s">
        <v>31</v>
      </c>
    </row>
    <row r="17" spans="1:7" x14ac:dyDescent="0.2">
      <c r="B17" s="2" t="s">
        <v>32</v>
      </c>
      <c r="C17" s="12">
        <f>16000</f>
        <v>16000</v>
      </c>
      <c r="D17" s="12"/>
      <c r="E17" s="4" t="s">
        <v>33</v>
      </c>
    </row>
    <row r="18" spans="1:7" x14ac:dyDescent="0.2">
      <c r="B18" s="20" t="s">
        <v>16</v>
      </c>
      <c r="C18" s="13"/>
      <c r="D18" s="13"/>
      <c r="E18" s="11"/>
    </row>
    <row r="19" spans="1:7" x14ac:dyDescent="0.2">
      <c r="B19" s="5" t="s">
        <v>34</v>
      </c>
      <c r="C19" s="12"/>
      <c r="D19" s="12"/>
      <c r="E19" s="4"/>
    </row>
    <row r="20" spans="1:7" ht="16" thickBot="1" x14ac:dyDescent="0.25">
      <c r="A20" s="40">
        <v>3</v>
      </c>
      <c r="B20" s="6" t="s">
        <v>11</v>
      </c>
      <c r="C20" s="14">
        <f>SUM(C16:C19)</f>
        <v>19200</v>
      </c>
      <c r="D20" s="14">
        <f>SUM(D16:D19)</f>
        <v>0</v>
      </c>
      <c r="E20" s="7"/>
    </row>
    <row r="21" spans="1:7" ht="16" thickBot="1" x14ac:dyDescent="0.25">
      <c r="A21" s="40">
        <v>4</v>
      </c>
      <c r="B21" s="8" t="s">
        <v>19</v>
      </c>
      <c r="C21" s="15">
        <f>$C$11-$C$12+$C$20</f>
        <v>71212.58</v>
      </c>
      <c r="D21" s="15">
        <f>$C$11-$C$12+$D$20</f>
        <v>52012.58</v>
      </c>
      <c r="E21" s="9"/>
    </row>
    <row r="22" spans="1:7" x14ac:dyDescent="0.2">
      <c r="A22" s="33"/>
      <c r="B22" s="25"/>
      <c r="C22" s="31"/>
      <c r="D22" s="31"/>
      <c r="E22" s="32"/>
      <c r="F22" s="34"/>
      <c r="G22" s="34"/>
    </row>
    <row r="23" spans="1:7" x14ac:dyDescent="0.2">
      <c r="A23" s="58" t="s">
        <v>18</v>
      </c>
      <c r="B23" s="58"/>
      <c r="C23" s="31"/>
      <c r="D23" s="31"/>
      <c r="E23" s="32"/>
      <c r="F23" s="34"/>
      <c r="G23" s="34"/>
    </row>
    <row r="24" spans="1:7" x14ac:dyDescent="0.2">
      <c r="A24" s="43"/>
      <c r="B24" s="43" t="s">
        <v>24</v>
      </c>
      <c r="C24" s="31"/>
      <c r="D24" s="31"/>
      <c r="E24" s="32"/>
      <c r="F24" s="34"/>
      <c r="G24" s="34"/>
    </row>
    <row r="25" spans="1:7" x14ac:dyDescent="0.2">
      <c r="B25" s="10" t="s">
        <v>14</v>
      </c>
      <c r="C25" s="13"/>
      <c r="D25" s="13"/>
      <c r="E25" s="11"/>
      <c r="F25" s="32"/>
      <c r="G25" s="34"/>
    </row>
    <row r="26" spans="1:7" x14ac:dyDescent="0.2">
      <c r="B26" s="2" t="s">
        <v>30</v>
      </c>
      <c r="C26" s="12">
        <v>3200</v>
      </c>
      <c r="D26" s="12"/>
      <c r="E26" s="4" t="s">
        <v>35</v>
      </c>
      <c r="F26" s="34"/>
      <c r="G26" s="34"/>
    </row>
    <row r="27" spans="1:7" x14ac:dyDescent="0.2">
      <c r="B27" s="2" t="s">
        <v>36</v>
      </c>
      <c r="C27" s="12">
        <v>450</v>
      </c>
      <c r="D27" s="12"/>
      <c r="E27" s="4" t="s">
        <v>95</v>
      </c>
    </row>
    <row r="28" spans="1:7" x14ac:dyDescent="0.2">
      <c r="B28" s="2" t="s">
        <v>37</v>
      </c>
      <c r="C28" s="12">
        <v>1000</v>
      </c>
      <c r="D28" s="12"/>
      <c r="E28" s="4" t="s">
        <v>38</v>
      </c>
    </row>
    <row r="29" spans="1:7" x14ac:dyDescent="0.2">
      <c r="B29" s="2" t="s">
        <v>39</v>
      </c>
      <c r="C29" s="12">
        <v>200</v>
      </c>
      <c r="D29" s="12"/>
      <c r="E29" s="4" t="s">
        <v>40</v>
      </c>
    </row>
    <row r="30" spans="1:7" x14ac:dyDescent="0.2">
      <c r="B30" s="2" t="s">
        <v>41</v>
      </c>
      <c r="C30" s="12">
        <v>126</v>
      </c>
      <c r="D30" s="12"/>
      <c r="E30" s="4" t="s">
        <v>42</v>
      </c>
    </row>
    <row r="31" spans="1:7" ht="48" x14ac:dyDescent="0.2">
      <c r="B31" s="2" t="s">
        <v>45</v>
      </c>
      <c r="C31" s="12">
        <v>900</v>
      </c>
      <c r="D31" s="12"/>
      <c r="E31" s="47" t="s">
        <v>46</v>
      </c>
    </row>
    <row r="32" spans="1:7" ht="16" x14ac:dyDescent="0.2">
      <c r="B32" s="2" t="s">
        <v>47</v>
      </c>
      <c r="C32" s="12">
        <v>640</v>
      </c>
      <c r="D32" s="12"/>
      <c r="E32" s="47" t="s">
        <v>48</v>
      </c>
    </row>
    <row r="33" spans="2:5" ht="16" x14ac:dyDescent="0.2">
      <c r="B33" s="2" t="s">
        <v>49</v>
      </c>
      <c r="C33" s="12">
        <v>1060</v>
      </c>
      <c r="D33" s="12"/>
      <c r="E33" s="47" t="s">
        <v>50</v>
      </c>
    </row>
    <row r="34" spans="2:5" ht="48" x14ac:dyDescent="0.2">
      <c r="B34" s="2" t="s">
        <v>43</v>
      </c>
      <c r="C34" s="12">
        <v>27.99</v>
      </c>
      <c r="D34" s="12"/>
      <c r="E34" s="47" t="s">
        <v>44</v>
      </c>
    </row>
    <row r="35" spans="2:5" ht="32" x14ac:dyDescent="0.2">
      <c r="B35" s="2" t="s">
        <v>62</v>
      </c>
      <c r="C35" s="12">
        <v>18014.580000000002</v>
      </c>
      <c r="D35" s="31">
        <v>18014.580000000002</v>
      </c>
      <c r="E35" s="47" t="s">
        <v>109</v>
      </c>
    </row>
    <row r="36" spans="2:5" x14ac:dyDescent="0.2">
      <c r="B36" s="2" t="s">
        <v>63</v>
      </c>
      <c r="C36" s="12">
        <v>3000</v>
      </c>
      <c r="D36" s="12"/>
      <c r="E36" s="47"/>
    </row>
    <row r="37" spans="2:5" x14ac:dyDescent="0.2">
      <c r="B37" s="2" t="s">
        <v>108</v>
      </c>
      <c r="C37" s="12">
        <v>2100</v>
      </c>
      <c r="D37" s="12"/>
      <c r="E37" s="47"/>
    </row>
    <row r="38" spans="2:5" x14ac:dyDescent="0.2">
      <c r="B38" s="2" t="s">
        <v>64</v>
      </c>
      <c r="C38" s="12">
        <v>500</v>
      </c>
      <c r="D38" s="12"/>
      <c r="E38" s="47"/>
    </row>
    <row r="39" spans="2:5" x14ac:dyDescent="0.2">
      <c r="B39" s="2" t="s">
        <v>66</v>
      </c>
      <c r="C39" s="12">
        <v>1600</v>
      </c>
      <c r="D39" s="12"/>
      <c r="E39" s="47"/>
    </row>
    <row r="40" spans="2:5" x14ac:dyDescent="0.2">
      <c r="B40" s="2" t="s">
        <v>65</v>
      </c>
      <c r="C40" s="12">
        <v>663.57</v>
      </c>
      <c r="D40" s="12"/>
      <c r="E40" s="47"/>
    </row>
    <row r="41" spans="2:5" ht="16" x14ac:dyDescent="0.2">
      <c r="B41" s="2" t="s">
        <v>86</v>
      </c>
      <c r="C41" s="12">
        <v>39.99</v>
      </c>
      <c r="D41" s="12"/>
      <c r="E41" s="47" t="s">
        <v>87</v>
      </c>
    </row>
    <row r="42" spans="2:5" x14ac:dyDescent="0.2">
      <c r="B42" s="2" t="s">
        <v>67</v>
      </c>
      <c r="C42" s="12">
        <v>26.99</v>
      </c>
      <c r="D42" s="12"/>
      <c r="E42" s="47"/>
    </row>
    <row r="43" spans="2:5" x14ac:dyDescent="0.2">
      <c r="B43" s="2" t="s">
        <v>68</v>
      </c>
      <c r="C43" s="12">
        <v>230.52</v>
      </c>
      <c r="D43" s="12"/>
      <c r="E43" s="47"/>
    </row>
    <row r="44" spans="2:5" x14ac:dyDescent="0.2">
      <c r="B44" s="2" t="s">
        <v>96</v>
      </c>
      <c r="C44" s="12">
        <v>40</v>
      </c>
      <c r="D44" s="12"/>
      <c r="E44" s="47"/>
    </row>
    <row r="45" spans="2:5" x14ac:dyDescent="0.2">
      <c r="B45" s="2" t="s">
        <v>69</v>
      </c>
      <c r="C45" s="12">
        <v>441.28</v>
      </c>
      <c r="D45" s="12"/>
      <c r="E45" s="47"/>
    </row>
    <row r="46" spans="2:5" ht="16" x14ac:dyDescent="0.2">
      <c r="B46" s="2" t="s">
        <v>70</v>
      </c>
      <c r="C46" s="12">
        <v>44.19</v>
      </c>
      <c r="D46" s="12"/>
      <c r="E46" s="47" t="s">
        <v>71</v>
      </c>
    </row>
    <row r="47" spans="2:5" x14ac:dyDescent="0.2">
      <c r="B47" s="2" t="s">
        <v>72</v>
      </c>
      <c r="C47" s="12">
        <v>44.95</v>
      </c>
      <c r="D47" s="12"/>
      <c r="E47" s="47"/>
    </row>
    <row r="48" spans="2:5" x14ac:dyDescent="0.2">
      <c r="B48" s="2" t="s">
        <v>88</v>
      </c>
      <c r="C48" s="12">
        <v>200.54</v>
      </c>
      <c r="D48" s="12"/>
      <c r="E48" s="47"/>
    </row>
    <row r="49" spans="2:5" x14ac:dyDescent="0.2">
      <c r="B49" s="2" t="s">
        <v>73</v>
      </c>
      <c r="C49" s="12">
        <v>1244.74</v>
      </c>
      <c r="D49" s="12"/>
      <c r="E49" s="47"/>
    </row>
    <row r="50" spans="2:5" x14ac:dyDescent="0.2">
      <c r="B50" s="2" t="s">
        <v>74</v>
      </c>
      <c r="C50" s="12">
        <v>250</v>
      </c>
      <c r="D50" s="12"/>
      <c r="E50" s="47"/>
    </row>
    <row r="51" spans="2:5" x14ac:dyDescent="0.2">
      <c r="B51" s="21" t="s">
        <v>15</v>
      </c>
      <c r="C51" s="22"/>
      <c r="D51" s="22"/>
      <c r="E51" s="17"/>
    </row>
    <row r="52" spans="2:5" x14ac:dyDescent="0.2">
      <c r="B52" s="20" t="s">
        <v>89</v>
      </c>
      <c r="C52" s="13"/>
      <c r="D52" s="13"/>
      <c r="E52" s="11"/>
    </row>
    <row r="53" spans="2:5" x14ac:dyDescent="0.2">
      <c r="B53" s="2" t="s">
        <v>97</v>
      </c>
      <c r="C53" s="12">
        <v>600</v>
      </c>
      <c r="D53" s="12"/>
      <c r="E53" s="4" t="s">
        <v>105</v>
      </c>
    </row>
    <row r="54" spans="2:5" x14ac:dyDescent="0.2">
      <c r="B54" s="2" t="s">
        <v>98</v>
      </c>
      <c r="C54" s="12">
        <v>320</v>
      </c>
      <c r="D54" s="12"/>
      <c r="E54" s="4" t="s">
        <v>101</v>
      </c>
    </row>
    <row r="55" spans="2:5" x14ac:dyDescent="0.2">
      <c r="B55" s="2" t="s">
        <v>99</v>
      </c>
      <c r="C55" s="12">
        <v>2400</v>
      </c>
      <c r="D55" s="12"/>
      <c r="E55" s="4" t="s">
        <v>100</v>
      </c>
    </row>
    <row r="56" spans="2:5" x14ac:dyDescent="0.2">
      <c r="B56" s="2" t="s">
        <v>102</v>
      </c>
      <c r="C56" s="12">
        <v>600</v>
      </c>
      <c r="D56" s="12"/>
      <c r="E56" s="4" t="s">
        <v>106</v>
      </c>
    </row>
    <row r="57" spans="2:5" x14ac:dyDescent="0.2">
      <c r="B57" s="2" t="s">
        <v>103</v>
      </c>
      <c r="C57" s="12">
        <v>320</v>
      </c>
      <c r="D57" s="12"/>
      <c r="E57" s="4" t="s">
        <v>101</v>
      </c>
    </row>
    <row r="58" spans="2:5" x14ac:dyDescent="0.2">
      <c r="B58" s="2" t="s">
        <v>104</v>
      </c>
      <c r="C58" s="12">
        <v>2400</v>
      </c>
      <c r="D58" s="12"/>
      <c r="E58" s="4" t="s">
        <v>100</v>
      </c>
    </row>
    <row r="59" spans="2:5" x14ac:dyDescent="0.2">
      <c r="B59" s="2" t="s">
        <v>51</v>
      </c>
      <c r="C59" s="12">
        <v>400</v>
      </c>
      <c r="D59" s="12"/>
      <c r="E59" s="4" t="s">
        <v>52</v>
      </c>
    </row>
    <row r="60" spans="2:5" x14ac:dyDescent="0.2">
      <c r="B60" s="20" t="s">
        <v>53</v>
      </c>
      <c r="C60" s="13"/>
      <c r="D60" s="13"/>
      <c r="E60" s="11"/>
    </row>
    <row r="61" spans="2:5" x14ac:dyDescent="0.2">
      <c r="B61" s="2" t="s">
        <v>54</v>
      </c>
      <c r="C61" s="12">
        <v>100</v>
      </c>
      <c r="D61" s="12"/>
      <c r="E61" s="4" t="s">
        <v>55</v>
      </c>
    </row>
    <row r="62" spans="2:5" x14ac:dyDescent="0.2">
      <c r="B62" s="2" t="s">
        <v>57</v>
      </c>
      <c r="C62" s="12">
        <v>100</v>
      </c>
      <c r="D62" s="12"/>
      <c r="E62" s="4" t="s">
        <v>56</v>
      </c>
    </row>
    <row r="63" spans="2:5" x14ac:dyDescent="0.2">
      <c r="B63" s="2" t="s">
        <v>60</v>
      </c>
      <c r="C63" s="12">
        <v>150</v>
      </c>
      <c r="D63" s="12"/>
      <c r="E63" s="4" t="s">
        <v>61</v>
      </c>
    </row>
    <row r="64" spans="2:5" x14ac:dyDescent="0.2">
      <c r="B64" s="2" t="s">
        <v>58</v>
      </c>
      <c r="C64" s="12">
        <v>200</v>
      </c>
      <c r="D64" s="12"/>
      <c r="E64" s="4" t="s">
        <v>59</v>
      </c>
    </row>
    <row r="65" spans="1:5" x14ac:dyDescent="0.2">
      <c r="A65" s="40">
        <v>5</v>
      </c>
      <c r="B65" s="10" t="s">
        <v>12</v>
      </c>
      <c r="C65" s="13">
        <f>SUM(C26:C64)</f>
        <v>43635.339999999989</v>
      </c>
      <c r="D65" s="13">
        <f>SUM(D26:D64)</f>
        <v>18014.580000000002</v>
      </c>
      <c r="E65" s="11"/>
    </row>
    <row r="66" spans="1:5" x14ac:dyDescent="0.2">
      <c r="A66" s="23"/>
      <c r="B66" s="25"/>
      <c r="C66" s="31"/>
      <c r="D66" s="31"/>
      <c r="E66" s="32"/>
    </row>
    <row r="67" spans="1:5" x14ac:dyDescent="0.2">
      <c r="A67" s="59" t="s">
        <v>25</v>
      </c>
      <c r="B67" s="59"/>
      <c r="C67" s="31"/>
      <c r="D67" s="31"/>
      <c r="E67" s="32"/>
    </row>
    <row r="68" spans="1:5" x14ac:dyDescent="0.2">
      <c r="A68" s="41"/>
      <c r="B68" s="39" t="s">
        <v>22</v>
      </c>
      <c r="C68" s="37">
        <f>$C$21-$C$65</f>
        <v>27577.240000000013</v>
      </c>
      <c r="D68" s="37">
        <f>$D$21-$D$65</f>
        <v>33998</v>
      </c>
      <c r="E68" s="38"/>
    </row>
    <row r="69" spans="1:5" ht="16" thickBot="1" x14ac:dyDescent="0.25">
      <c r="A69" s="42"/>
      <c r="B69" s="35" t="s">
        <v>20</v>
      </c>
      <c r="C69" s="60">
        <f>$D$68-$C$68</f>
        <v>6420.7599999999875</v>
      </c>
      <c r="D69" s="61"/>
      <c r="E69" s="36" t="str">
        <f>IF($C$69&lt;0,"DEFICIT","SURPLUS")</f>
        <v>SURPLUS</v>
      </c>
    </row>
    <row r="70" spans="1:5" ht="16" thickBot="1" x14ac:dyDescent="0.25">
      <c r="B70" s="50" t="s">
        <v>107</v>
      </c>
      <c r="C70" s="51">
        <v>37577.24</v>
      </c>
      <c r="D70" s="51">
        <v>43998</v>
      </c>
      <c r="E70" s="52"/>
    </row>
  </sheetData>
  <mergeCells count="17">
    <mergeCell ref="A5:B5"/>
    <mergeCell ref="C5:E5"/>
    <mergeCell ref="A1:E1"/>
    <mergeCell ref="A3:B3"/>
    <mergeCell ref="C3:E3"/>
    <mergeCell ref="A4:B4"/>
    <mergeCell ref="C4:E4"/>
    <mergeCell ref="C12:E12"/>
    <mergeCell ref="A23:B23"/>
    <mergeCell ref="A67:B67"/>
    <mergeCell ref="C69:D69"/>
    <mergeCell ref="A6:B6"/>
    <mergeCell ref="C6:E6"/>
    <mergeCell ref="A7:B7"/>
    <mergeCell ref="C7:E7"/>
    <mergeCell ref="A9:B9"/>
    <mergeCell ref="C11:E11"/>
  </mergeCells>
  <hyperlinks>
    <hyperlink ref="C6" r:id="rId1" xr:uid="{EC9828A8-F3E5-8E42-BC5F-AC5698CA2C8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8CA70-7495-4132-8A47-A4A25F1763BC}">
  <dimension ref="A1:I81"/>
  <sheetViews>
    <sheetView topLeftCell="A28" zoomScale="150" zoomScaleNormal="100" workbookViewId="0">
      <selection activeCell="E38" sqref="E38"/>
    </sheetView>
  </sheetViews>
  <sheetFormatPr baseColWidth="10" defaultColWidth="8.83203125" defaultRowHeight="15" x14ac:dyDescent="0.2"/>
  <cols>
    <col min="1" max="1" width="9" style="1" customWidth="1"/>
    <col min="2" max="2" width="37" customWidth="1"/>
    <col min="3" max="3" width="13.5" customWidth="1"/>
    <col min="4" max="4" width="15.5" customWidth="1"/>
    <col min="5" max="5" width="77.5" customWidth="1"/>
  </cols>
  <sheetData>
    <row r="1" spans="1:9" x14ac:dyDescent="0.2">
      <c r="A1" s="62" t="s">
        <v>6</v>
      </c>
      <c r="B1" s="62"/>
      <c r="C1" s="62"/>
      <c r="D1" s="62"/>
      <c r="E1" s="62"/>
    </row>
    <row r="3" spans="1:9" x14ac:dyDescent="0.2">
      <c r="A3" s="62" t="s">
        <v>0</v>
      </c>
      <c r="B3" s="62"/>
      <c r="C3" s="64" t="s">
        <v>26</v>
      </c>
      <c r="D3" s="64"/>
      <c r="E3" s="64"/>
    </row>
    <row r="4" spans="1:9" x14ac:dyDescent="0.2">
      <c r="A4" s="62" t="s">
        <v>1</v>
      </c>
      <c r="B4" s="62"/>
      <c r="C4" s="64" t="s">
        <v>27</v>
      </c>
      <c r="D4" s="64"/>
      <c r="E4" s="64"/>
    </row>
    <row r="5" spans="1:9" x14ac:dyDescent="0.2">
      <c r="A5" s="62" t="s">
        <v>2</v>
      </c>
      <c r="B5" s="62"/>
      <c r="C5" s="66">
        <v>44394</v>
      </c>
      <c r="D5" s="64"/>
      <c r="E5" s="64"/>
    </row>
    <row r="6" spans="1:9" x14ac:dyDescent="0.2">
      <c r="A6" s="62" t="s">
        <v>3</v>
      </c>
      <c r="B6" s="62"/>
      <c r="C6" s="63" t="s">
        <v>28</v>
      </c>
      <c r="D6" s="64"/>
      <c r="E6" s="64"/>
    </row>
    <row r="7" spans="1:9" x14ac:dyDescent="0.2">
      <c r="A7" s="62" t="s">
        <v>4</v>
      </c>
      <c r="B7" s="62"/>
      <c r="C7" s="64" t="s">
        <v>29</v>
      </c>
      <c r="D7" s="64"/>
      <c r="E7" s="64"/>
      <c r="G7" s="3"/>
    </row>
    <row r="8" spans="1:9" x14ac:dyDescent="0.2">
      <c r="B8" s="25"/>
      <c r="C8" s="23"/>
      <c r="D8" s="23"/>
      <c r="E8" s="23"/>
    </row>
    <row r="9" spans="1:9" x14ac:dyDescent="0.2">
      <c r="A9" s="65" t="s">
        <v>17</v>
      </c>
      <c r="B9" s="65"/>
      <c r="C9" s="3"/>
      <c r="D9" s="3"/>
      <c r="E9" s="3"/>
      <c r="F9" s="3"/>
    </row>
    <row r="10" spans="1:9" x14ac:dyDescent="0.2">
      <c r="A10" s="30"/>
      <c r="B10" s="44" t="s">
        <v>23</v>
      </c>
      <c r="C10" s="3"/>
      <c r="D10" s="3"/>
      <c r="E10" s="3"/>
      <c r="F10" s="3"/>
      <c r="H10" s="3"/>
      <c r="I10" s="3"/>
    </row>
    <row r="11" spans="1:9" x14ac:dyDescent="0.2">
      <c r="A11" s="40">
        <v>1</v>
      </c>
      <c r="B11" s="16" t="s">
        <v>10</v>
      </c>
      <c r="C11" s="55">
        <v>52012.58</v>
      </c>
      <c r="D11" s="56"/>
      <c r="E11" s="57"/>
    </row>
    <row r="12" spans="1:9" x14ac:dyDescent="0.2">
      <c r="A12" s="40">
        <v>2</v>
      </c>
      <c r="B12" s="16" t="s">
        <v>13</v>
      </c>
      <c r="C12" s="55">
        <v>0</v>
      </c>
      <c r="D12" s="56"/>
      <c r="E12" s="57"/>
    </row>
    <row r="13" spans="1:9" x14ac:dyDescent="0.2">
      <c r="A13" s="29"/>
      <c r="B13" s="26"/>
      <c r="C13" s="26"/>
      <c r="E13" s="26"/>
      <c r="F13" s="3"/>
      <c r="G13" s="3"/>
    </row>
    <row r="14" spans="1:9" x14ac:dyDescent="0.2">
      <c r="A14" s="23"/>
      <c r="B14" s="45" t="s">
        <v>5</v>
      </c>
      <c r="C14" s="27"/>
      <c r="D14" s="27"/>
      <c r="E14" s="28"/>
      <c r="F14" s="3"/>
      <c r="G14" s="3"/>
    </row>
    <row r="15" spans="1:9" x14ac:dyDescent="0.2">
      <c r="B15" s="16" t="s">
        <v>21</v>
      </c>
      <c r="C15" s="18" t="s">
        <v>7</v>
      </c>
      <c r="D15" s="18" t="s">
        <v>8</v>
      </c>
      <c r="E15" s="16" t="s">
        <v>9</v>
      </c>
    </row>
    <row r="16" spans="1:9" x14ac:dyDescent="0.2">
      <c r="B16" s="2" t="s">
        <v>30</v>
      </c>
      <c r="C16" s="12">
        <v>3200</v>
      </c>
      <c r="D16" s="12"/>
      <c r="E16" s="4" t="s">
        <v>31</v>
      </c>
    </row>
    <row r="17" spans="1:7" x14ac:dyDescent="0.2">
      <c r="B17" s="2" t="s">
        <v>32</v>
      </c>
      <c r="C17" s="12">
        <f>16000</f>
        <v>16000</v>
      </c>
      <c r="D17" s="12"/>
      <c r="E17" s="4" t="s">
        <v>33</v>
      </c>
    </row>
    <row r="18" spans="1:7" x14ac:dyDescent="0.2">
      <c r="B18" s="20" t="s">
        <v>16</v>
      </c>
      <c r="C18" s="13"/>
      <c r="D18" s="13"/>
      <c r="E18" s="11"/>
    </row>
    <row r="19" spans="1:7" x14ac:dyDescent="0.2">
      <c r="B19" s="5" t="s">
        <v>90</v>
      </c>
      <c r="C19" s="12">
        <v>1500</v>
      </c>
      <c r="D19" s="12"/>
      <c r="E19" s="4"/>
    </row>
    <row r="20" spans="1:7" x14ac:dyDescent="0.2">
      <c r="B20" s="5" t="s">
        <v>91</v>
      </c>
      <c r="C20" s="12">
        <v>850</v>
      </c>
      <c r="D20" s="12"/>
      <c r="E20" s="4"/>
    </row>
    <row r="21" spans="1:7" x14ac:dyDescent="0.2">
      <c r="B21" s="5" t="s">
        <v>75</v>
      </c>
      <c r="C21" s="12">
        <v>1500</v>
      </c>
      <c r="D21" s="12"/>
      <c r="E21" s="4" t="s">
        <v>76</v>
      </c>
    </row>
    <row r="22" spans="1:7" x14ac:dyDescent="0.2">
      <c r="B22" s="5" t="s">
        <v>77</v>
      </c>
      <c r="C22" s="12">
        <v>3000</v>
      </c>
      <c r="D22" s="12"/>
      <c r="E22" s="4" t="s">
        <v>92</v>
      </c>
    </row>
    <row r="23" spans="1:7" ht="16" thickBot="1" x14ac:dyDescent="0.25">
      <c r="A23" s="40">
        <v>3</v>
      </c>
      <c r="B23" s="6" t="s">
        <v>11</v>
      </c>
      <c r="C23" s="14">
        <f>SUM(C16:C22)</f>
        <v>26050</v>
      </c>
      <c r="D23" s="14">
        <f>SUM(D16:D22)</f>
        <v>0</v>
      </c>
      <c r="E23" s="7"/>
    </row>
    <row r="24" spans="1:7" ht="16" thickBot="1" x14ac:dyDescent="0.25">
      <c r="A24" s="40">
        <v>4</v>
      </c>
      <c r="B24" s="8" t="s">
        <v>19</v>
      </c>
      <c r="C24" s="15">
        <f>$C$11-$C$12+$C$23</f>
        <v>78062.58</v>
      </c>
      <c r="D24" s="15">
        <f>$C$11-$C$12+$D$23</f>
        <v>52012.58</v>
      </c>
      <c r="E24" s="9"/>
    </row>
    <row r="25" spans="1:7" x14ac:dyDescent="0.2">
      <c r="A25" s="33"/>
      <c r="B25" s="25"/>
      <c r="C25" s="31"/>
      <c r="D25" s="31"/>
      <c r="E25" s="32"/>
      <c r="F25" s="34"/>
      <c r="G25" s="34"/>
    </row>
    <row r="26" spans="1:7" x14ac:dyDescent="0.2">
      <c r="A26" s="58" t="s">
        <v>18</v>
      </c>
      <c r="B26" s="58"/>
      <c r="C26" s="31"/>
      <c r="D26" s="31"/>
      <c r="E26" s="32"/>
      <c r="F26" s="34"/>
      <c r="G26" s="34"/>
    </row>
    <row r="27" spans="1:7" x14ac:dyDescent="0.2">
      <c r="A27" s="43"/>
      <c r="B27" s="43" t="s">
        <v>24</v>
      </c>
      <c r="C27" s="31"/>
      <c r="D27" s="31"/>
      <c r="E27" s="32"/>
      <c r="F27" s="34"/>
      <c r="G27" s="34"/>
    </row>
    <row r="28" spans="1:7" x14ac:dyDescent="0.2">
      <c r="B28" s="10" t="s">
        <v>14</v>
      </c>
      <c r="C28" s="13"/>
      <c r="D28" s="13"/>
      <c r="E28" s="11"/>
      <c r="F28" s="32"/>
      <c r="G28" s="34"/>
    </row>
    <row r="29" spans="1:7" x14ac:dyDescent="0.2">
      <c r="B29" s="2" t="s">
        <v>30</v>
      </c>
      <c r="C29" s="12">
        <v>3200</v>
      </c>
      <c r="D29" s="12"/>
      <c r="E29" s="4" t="s">
        <v>35</v>
      </c>
      <c r="F29" s="34"/>
      <c r="G29" s="34"/>
    </row>
    <row r="30" spans="1:7" x14ac:dyDescent="0.2">
      <c r="B30" s="2" t="s">
        <v>36</v>
      </c>
      <c r="C30" s="12">
        <v>450</v>
      </c>
      <c r="D30" s="12"/>
      <c r="E30" s="4" t="s">
        <v>95</v>
      </c>
    </row>
    <row r="31" spans="1:7" x14ac:dyDescent="0.2">
      <c r="B31" s="2" t="s">
        <v>37</v>
      </c>
      <c r="C31" s="12">
        <v>1000</v>
      </c>
      <c r="D31" s="12"/>
      <c r="E31" s="4" t="s">
        <v>38</v>
      </c>
    </row>
    <row r="32" spans="1:7" x14ac:dyDescent="0.2">
      <c r="B32" s="2" t="s">
        <v>39</v>
      </c>
      <c r="C32" s="12">
        <v>200</v>
      </c>
      <c r="D32" s="12"/>
      <c r="E32" s="4" t="s">
        <v>93</v>
      </c>
    </row>
    <row r="33" spans="2:5" x14ac:dyDescent="0.2">
      <c r="B33" s="2" t="s">
        <v>41</v>
      </c>
      <c r="C33" s="12">
        <v>126</v>
      </c>
      <c r="D33" s="12"/>
      <c r="E33" s="4" t="s">
        <v>42</v>
      </c>
    </row>
    <row r="34" spans="2:5" ht="48" x14ac:dyDescent="0.2">
      <c r="B34" s="2" t="s">
        <v>45</v>
      </c>
      <c r="C34" s="12">
        <v>900</v>
      </c>
      <c r="D34" s="12"/>
      <c r="E34" s="47" t="s">
        <v>94</v>
      </c>
    </row>
    <row r="35" spans="2:5" ht="16" x14ac:dyDescent="0.2">
      <c r="B35" s="2" t="s">
        <v>47</v>
      </c>
      <c r="C35" s="12">
        <v>640</v>
      </c>
      <c r="D35" s="12"/>
      <c r="E35" s="47" t="s">
        <v>48</v>
      </c>
    </row>
    <row r="36" spans="2:5" ht="16" x14ac:dyDescent="0.2">
      <c r="B36" s="2" t="s">
        <v>49</v>
      </c>
      <c r="C36" s="12">
        <v>1060</v>
      </c>
      <c r="D36" s="12"/>
      <c r="E36" s="47" t="s">
        <v>50</v>
      </c>
    </row>
    <row r="37" spans="2:5" ht="48" x14ac:dyDescent="0.2">
      <c r="B37" s="2" t="s">
        <v>43</v>
      </c>
      <c r="C37" s="12">
        <v>27.99</v>
      </c>
      <c r="D37" s="12"/>
      <c r="E37" s="47" t="s">
        <v>44</v>
      </c>
    </row>
    <row r="38" spans="2:5" ht="32" x14ac:dyDescent="0.2">
      <c r="B38" s="2" t="s">
        <v>62</v>
      </c>
      <c r="C38" s="12">
        <v>18014.580000000002</v>
      </c>
      <c r="D38" s="31">
        <v>18014.580000000002</v>
      </c>
      <c r="E38" s="47" t="s">
        <v>109</v>
      </c>
    </row>
    <row r="39" spans="2:5" x14ac:dyDescent="0.2">
      <c r="B39" s="2" t="s">
        <v>63</v>
      </c>
      <c r="C39" s="12">
        <v>3000</v>
      </c>
      <c r="D39" s="12"/>
      <c r="E39" s="47"/>
    </row>
    <row r="40" spans="2:5" x14ac:dyDescent="0.2">
      <c r="B40" s="2" t="s">
        <v>108</v>
      </c>
      <c r="C40" s="12">
        <v>2100</v>
      </c>
      <c r="D40" s="12"/>
      <c r="E40" s="47"/>
    </row>
    <row r="41" spans="2:5" x14ac:dyDescent="0.2">
      <c r="B41" s="2" t="s">
        <v>64</v>
      </c>
      <c r="C41" s="12">
        <v>500</v>
      </c>
      <c r="D41" s="12"/>
      <c r="E41" s="47"/>
    </row>
    <row r="42" spans="2:5" x14ac:dyDescent="0.2">
      <c r="B42" s="2" t="s">
        <v>66</v>
      </c>
      <c r="C42" s="12">
        <v>1600</v>
      </c>
      <c r="D42" s="12"/>
      <c r="E42" s="47"/>
    </row>
    <row r="43" spans="2:5" x14ac:dyDescent="0.2">
      <c r="B43" s="2" t="s">
        <v>65</v>
      </c>
      <c r="C43" s="12">
        <v>663.57</v>
      </c>
      <c r="D43" s="12"/>
      <c r="E43" s="47"/>
    </row>
    <row r="44" spans="2:5" ht="16" x14ac:dyDescent="0.2">
      <c r="B44" s="2" t="s">
        <v>86</v>
      </c>
      <c r="C44" s="12">
        <v>39.99</v>
      </c>
      <c r="D44" s="12"/>
      <c r="E44" s="47" t="s">
        <v>87</v>
      </c>
    </row>
    <row r="45" spans="2:5" x14ac:dyDescent="0.2">
      <c r="B45" s="2" t="s">
        <v>67</v>
      </c>
      <c r="C45" s="12">
        <v>26.99</v>
      </c>
      <c r="D45" s="12"/>
      <c r="E45" s="47"/>
    </row>
    <row r="46" spans="2:5" x14ac:dyDescent="0.2">
      <c r="B46" s="2" t="s">
        <v>68</v>
      </c>
      <c r="C46" s="12">
        <v>230.52</v>
      </c>
      <c r="D46" s="12"/>
      <c r="E46" s="47"/>
    </row>
    <row r="47" spans="2:5" x14ac:dyDescent="0.2">
      <c r="B47" s="2" t="s">
        <v>96</v>
      </c>
      <c r="C47" s="12">
        <v>40</v>
      </c>
      <c r="D47" s="12"/>
      <c r="E47" s="47"/>
    </row>
    <row r="48" spans="2:5" x14ac:dyDescent="0.2">
      <c r="B48" s="2" t="s">
        <v>69</v>
      </c>
      <c r="C48" s="12">
        <v>441.28</v>
      </c>
      <c r="D48" s="12"/>
      <c r="E48" s="47"/>
    </row>
    <row r="49" spans="2:5" ht="16" x14ac:dyDescent="0.2">
      <c r="B49" s="2" t="s">
        <v>70</v>
      </c>
      <c r="C49" s="12">
        <v>44.19</v>
      </c>
      <c r="D49" s="12"/>
      <c r="E49" s="47" t="s">
        <v>71</v>
      </c>
    </row>
    <row r="50" spans="2:5" x14ac:dyDescent="0.2">
      <c r="B50" s="2" t="s">
        <v>72</v>
      </c>
      <c r="C50" s="12">
        <v>44.95</v>
      </c>
      <c r="D50" s="12"/>
      <c r="E50" s="47"/>
    </row>
    <row r="51" spans="2:5" x14ac:dyDescent="0.2">
      <c r="B51" s="2" t="s">
        <v>88</v>
      </c>
      <c r="C51" s="12">
        <v>200.54</v>
      </c>
      <c r="D51" s="12"/>
      <c r="E51" s="47"/>
    </row>
    <row r="52" spans="2:5" x14ac:dyDescent="0.2">
      <c r="B52" s="2" t="s">
        <v>73</v>
      </c>
      <c r="C52" s="12">
        <v>1244.74</v>
      </c>
      <c r="D52" s="12"/>
      <c r="E52" s="47"/>
    </row>
    <row r="53" spans="2:5" x14ac:dyDescent="0.2">
      <c r="B53" s="2" t="s">
        <v>74</v>
      </c>
      <c r="C53" s="12">
        <v>250</v>
      </c>
      <c r="D53" s="12"/>
      <c r="E53" s="47"/>
    </row>
    <row r="54" spans="2:5" x14ac:dyDescent="0.2">
      <c r="B54" s="21" t="s">
        <v>15</v>
      </c>
      <c r="C54" s="22"/>
      <c r="D54" s="22"/>
      <c r="E54" s="17"/>
    </row>
    <row r="55" spans="2:5" x14ac:dyDescent="0.2">
      <c r="B55" s="20" t="s">
        <v>89</v>
      </c>
      <c r="C55" s="13"/>
      <c r="D55" s="13"/>
      <c r="E55" s="11"/>
    </row>
    <row r="56" spans="2:5" x14ac:dyDescent="0.2">
      <c r="B56" s="2" t="s">
        <v>97</v>
      </c>
      <c r="C56" s="12">
        <v>600</v>
      </c>
      <c r="D56" s="12"/>
      <c r="E56" s="4" t="s">
        <v>105</v>
      </c>
    </row>
    <row r="57" spans="2:5" x14ac:dyDescent="0.2">
      <c r="B57" s="2" t="s">
        <v>98</v>
      </c>
      <c r="C57" s="12">
        <v>320</v>
      </c>
      <c r="D57" s="12"/>
      <c r="E57" s="4" t="s">
        <v>101</v>
      </c>
    </row>
    <row r="58" spans="2:5" x14ac:dyDescent="0.2">
      <c r="B58" s="2" t="s">
        <v>99</v>
      </c>
      <c r="C58" s="12">
        <v>2400</v>
      </c>
      <c r="D58" s="12"/>
      <c r="E58" s="4" t="s">
        <v>100</v>
      </c>
    </row>
    <row r="59" spans="2:5" x14ac:dyDescent="0.2">
      <c r="B59" s="2" t="s">
        <v>102</v>
      </c>
      <c r="C59" s="12">
        <v>600</v>
      </c>
      <c r="D59" s="12"/>
      <c r="E59" s="4" t="s">
        <v>106</v>
      </c>
    </row>
    <row r="60" spans="2:5" x14ac:dyDescent="0.2">
      <c r="B60" s="2" t="s">
        <v>103</v>
      </c>
      <c r="C60" s="12">
        <v>320</v>
      </c>
      <c r="D60" s="12"/>
      <c r="E60" s="4" t="s">
        <v>101</v>
      </c>
    </row>
    <row r="61" spans="2:5" x14ac:dyDescent="0.2">
      <c r="B61" s="2" t="s">
        <v>104</v>
      </c>
      <c r="C61" s="12">
        <v>2400</v>
      </c>
      <c r="D61" s="12"/>
      <c r="E61" s="4" t="s">
        <v>100</v>
      </c>
    </row>
    <row r="62" spans="2:5" x14ac:dyDescent="0.2">
      <c r="B62" s="2" t="s">
        <v>51</v>
      </c>
      <c r="C62" s="12">
        <v>400</v>
      </c>
      <c r="D62" s="12"/>
      <c r="E62" s="4" t="s">
        <v>52</v>
      </c>
    </row>
    <row r="63" spans="2:5" x14ac:dyDescent="0.2">
      <c r="B63" s="20" t="s">
        <v>53</v>
      </c>
      <c r="C63" s="13"/>
      <c r="D63" s="13"/>
      <c r="E63" s="11"/>
    </row>
    <row r="64" spans="2:5" x14ac:dyDescent="0.2">
      <c r="B64" s="2" t="s">
        <v>54</v>
      </c>
      <c r="C64" s="12">
        <v>100</v>
      </c>
      <c r="D64" s="12"/>
      <c r="E64" s="4" t="s">
        <v>55</v>
      </c>
    </row>
    <row r="65" spans="1:5" x14ac:dyDescent="0.2">
      <c r="B65" s="2" t="s">
        <v>57</v>
      </c>
      <c r="C65" s="12">
        <v>100</v>
      </c>
      <c r="D65" s="12"/>
      <c r="E65" s="4" t="s">
        <v>56</v>
      </c>
    </row>
    <row r="66" spans="1:5" x14ac:dyDescent="0.2">
      <c r="B66" s="2" t="s">
        <v>60</v>
      </c>
      <c r="C66" s="12">
        <v>150</v>
      </c>
      <c r="D66" s="12"/>
      <c r="E66" s="4" t="s">
        <v>61</v>
      </c>
    </row>
    <row r="67" spans="1:5" x14ac:dyDescent="0.2">
      <c r="B67" s="2" t="s">
        <v>58</v>
      </c>
      <c r="C67" s="12">
        <v>200</v>
      </c>
      <c r="D67" s="12"/>
      <c r="E67" s="4" t="s">
        <v>59</v>
      </c>
    </row>
    <row r="68" spans="1:5" x14ac:dyDescent="0.2">
      <c r="B68" s="20" t="s">
        <v>78</v>
      </c>
      <c r="C68" s="13"/>
      <c r="D68" s="13"/>
      <c r="E68" s="11"/>
    </row>
    <row r="69" spans="1:5" x14ac:dyDescent="0.2">
      <c r="B69" s="2" t="s">
        <v>79</v>
      </c>
      <c r="C69" s="12">
        <v>1200</v>
      </c>
      <c r="D69" s="12"/>
      <c r="E69" s="4"/>
    </row>
    <row r="70" spans="1:5" x14ac:dyDescent="0.2">
      <c r="B70" s="2" t="s">
        <v>80</v>
      </c>
      <c r="C70" s="12">
        <v>4000</v>
      </c>
      <c r="D70" s="12"/>
      <c r="E70" s="4"/>
    </row>
    <row r="71" spans="1:5" x14ac:dyDescent="0.2">
      <c r="B71" s="2" t="s">
        <v>81</v>
      </c>
      <c r="C71" s="12">
        <v>400</v>
      </c>
      <c r="D71" s="12"/>
      <c r="E71" s="4"/>
    </row>
    <row r="72" spans="1:5" x14ac:dyDescent="0.2">
      <c r="B72" s="20" t="s">
        <v>82</v>
      </c>
      <c r="C72" s="13"/>
      <c r="D72" s="13"/>
      <c r="E72" s="11"/>
    </row>
    <row r="73" spans="1:5" x14ac:dyDescent="0.2">
      <c r="B73" s="2" t="s">
        <v>83</v>
      </c>
      <c r="C73" s="12">
        <v>2000</v>
      </c>
      <c r="D73" s="12"/>
      <c r="E73" s="4"/>
    </row>
    <row r="74" spans="1:5" x14ac:dyDescent="0.2">
      <c r="B74" s="2" t="s">
        <v>75</v>
      </c>
      <c r="C74" s="12">
        <v>1500</v>
      </c>
      <c r="D74" s="12"/>
      <c r="E74" s="4" t="s">
        <v>84</v>
      </c>
    </row>
    <row r="75" spans="1:5" x14ac:dyDescent="0.2">
      <c r="B75" s="2" t="s">
        <v>85</v>
      </c>
      <c r="C75" s="12">
        <v>1500</v>
      </c>
      <c r="D75" s="12"/>
      <c r="E75" s="4"/>
    </row>
    <row r="76" spans="1:5" x14ac:dyDescent="0.2">
      <c r="A76" s="40">
        <v>5</v>
      </c>
      <c r="B76" s="10" t="s">
        <v>12</v>
      </c>
      <c r="C76" s="13">
        <f>SUM(C29:C75)</f>
        <v>54235.339999999989</v>
      </c>
      <c r="D76" s="13">
        <f>SUM(D29:D75)</f>
        <v>18014.580000000002</v>
      </c>
      <c r="E76" s="11"/>
    </row>
    <row r="77" spans="1:5" x14ac:dyDescent="0.2">
      <c r="A77" s="23"/>
      <c r="B77" s="25"/>
      <c r="C77" s="31"/>
      <c r="D77" s="31"/>
      <c r="E77" s="32"/>
    </row>
    <row r="78" spans="1:5" x14ac:dyDescent="0.2">
      <c r="A78" s="59" t="s">
        <v>25</v>
      </c>
      <c r="B78" s="59"/>
      <c r="C78" s="31"/>
      <c r="D78" s="31"/>
      <c r="E78" s="32"/>
    </row>
    <row r="79" spans="1:5" x14ac:dyDescent="0.2">
      <c r="A79" s="41"/>
      <c r="B79" s="39" t="s">
        <v>22</v>
      </c>
      <c r="C79" s="37">
        <f>$C$24-$C$76</f>
        <v>23827.240000000013</v>
      </c>
      <c r="D79" s="37">
        <f>$D$24-$D$76</f>
        <v>33998</v>
      </c>
      <c r="E79" s="38"/>
    </row>
    <row r="80" spans="1:5" ht="16" thickBot="1" x14ac:dyDescent="0.25">
      <c r="A80" s="42"/>
      <c r="B80" s="35" t="s">
        <v>20</v>
      </c>
      <c r="C80" s="60">
        <f>$D$79-$C$79</f>
        <v>10170.759999999987</v>
      </c>
      <c r="D80" s="61"/>
      <c r="E80" s="36" t="str">
        <f>IF($C$80&lt;0,"DEFICIT","SURPLUS")</f>
        <v>SURPLUS</v>
      </c>
    </row>
    <row r="81" spans="2:5" ht="16" thickBot="1" x14ac:dyDescent="0.25">
      <c r="B81" s="50" t="s">
        <v>107</v>
      </c>
      <c r="C81" s="51">
        <v>33827.24</v>
      </c>
      <c r="D81" s="51">
        <v>43998</v>
      </c>
      <c r="E81" s="52"/>
    </row>
  </sheetData>
  <mergeCells count="17">
    <mergeCell ref="A5:B5"/>
    <mergeCell ref="C5:E5"/>
    <mergeCell ref="A1:E1"/>
    <mergeCell ref="A3:B3"/>
    <mergeCell ref="C3:E3"/>
    <mergeCell ref="A4:B4"/>
    <mergeCell ref="C4:E4"/>
    <mergeCell ref="C12:E12"/>
    <mergeCell ref="A26:B26"/>
    <mergeCell ref="A78:B78"/>
    <mergeCell ref="C80:D80"/>
    <mergeCell ref="A6:B6"/>
    <mergeCell ref="C6:E6"/>
    <mergeCell ref="A7:B7"/>
    <mergeCell ref="C7:E7"/>
    <mergeCell ref="A9:B9"/>
    <mergeCell ref="C11:E11"/>
  </mergeCells>
  <hyperlinks>
    <hyperlink ref="C6" r:id="rId1" xr:uid="{5B2CE18F-7DC1-3846-8BB8-D1D68EA35EC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B24A9-D0E5-4D00-A84B-D3D178856F77}">
  <dimension ref="A1:I70"/>
  <sheetViews>
    <sheetView topLeftCell="A33" zoomScale="162" zoomScaleNormal="150" workbookViewId="0">
      <selection activeCell="E35" sqref="E35"/>
    </sheetView>
  </sheetViews>
  <sheetFormatPr baseColWidth="10" defaultColWidth="8.83203125" defaultRowHeight="15" x14ac:dyDescent="0.2"/>
  <cols>
    <col min="1" max="1" width="9" style="1" customWidth="1"/>
    <col min="2" max="2" width="37" customWidth="1"/>
    <col min="3" max="3" width="13.5" customWidth="1"/>
    <col min="4" max="4" width="15.5" customWidth="1"/>
    <col min="5" max="5" width="51.33203125" customWidth="1"/>
  </cols>
  <sheetData>
    <row r="1" spans="1:9" x14ac:dyDescent="0.2">
      <c r="A1" s="62" t="s">
        <v>6</v>
      </c>
      <c r="B1" s="62"/>
      <c r="C1" s="62"/>
      <c r="D1" s="62"/>
      <c r="E1" s="62"/>
    </row>
    <row r="3" spans="1:9" x14ac:dyDescent="0.2">
      <c r="A3" s="62" t="s">
        <v>0</v>
      </c>
      <c r="B3" s="62"/>
      <c r="C3" s="64" t="s">
        <v>26</v>
      </c>
      <c r="D3" s="64"/>
      <c r="E3" s="64"/>
    </row>
    <row r="4" spans="1:9" x14ac:dyDescent="0.2">
      <c r="A4" s="62" t="s">
        <v>1</v>
      </c>
      <c r="B4" s="62"/>
      <c r="C4" s="64" t="s">
        <v>27</v>
      </c>
      <c r="D4" s="64"/>
      <c r="E4" s="64"/>
    </row>
    <row r="5" spans="1:9" x14ac:dyDescent="0.2">
      <c r="A5" s="62" t="s">
        <v>2</v>
      </c>
      <c r="B5" s="62"/>
      <c r="C5" s="66">
        <v>44394</v>
      </c>
      <c r="D5" s="64"/>
      <c r="E5" s="64"/>
    </row>
    <row r="6" spans="1:9" x14ac:dyDescent="0.2">
      <c r="A6" s="62" t="s">
        <v>3</v>
      </c>
      <c r="B6" s="62"/>
      <c r="C6" s="63" t="s">
        <v>28</v>
      </c>
      <c r="D6" s="64"/>
      <c r="E6" s="64"/>
    </row>
    <row r="7" spans="1:9" x14ac:dyDescent="0.2">
      <c r="A7" s="62" t="s">
        <v>4</v>
      </c>
      <c r="B7" s="62"/>
      <c r="C7" s="64" t="s">
        <v>29</v>
      </c>
      <c r="D7" s="64"/>
      <c r="E7" s="64"/>
      <c r="G7" s="3"/>
    </row>
    <row r="8" spans="1:9" x14ac:dyDescent="0.2">
      <c r="B8" s="25"/>
      <c r="C8" s="23"/>
      <c r="D8" s="23"/>
      <c r="E8" s="23"/>
    </row>
    <row r="9" spans="1:9" x14ac:dyDescent="0.2">
      <c r="A9" s="65" t="s">
        <v>17</v>
      </c>
      <c r="B9" s="65"/>
      <c r="C9" s="3"/>
      <c r="D9" s="3"/>
      <c r="E9" s="3"/>
      <c r="F9" s="3"/>
    </row>
    <row r="10" spans="1:9" x14ac:dyDescent="0.2">
      <c r="A10" s="30"/>
      <c r="B10" s="44" t="s">
        <v>23</v>
      </c>
      <c r="C10" s="3"/>
      <c r="D10" s="3"/>
      <c r="E10" s="3"/>
      <c r="F10" s="3"/>
      <c r="H10" s="3"/>
      <c r="I10" s="3"/>
    </row>
    <row r="11" spans="1:9" x14ac:dyDescent="0.2">
      <c r="A11" s="40">
        <v>1</v>
      </c>
      <c r="B11" s="16" t="s">
        <v>10</v>
      </c>
      <c r="C11" s="55">
        <v>52012.58</v>
      </c>
      <c r="D11" s="56"/>
      <c r="E11" s="57"/>
    </row>
    <row r="12" spans="1:9" x14ac:dyDescent="0.2">
      <c r="A12" s="40">
        <v>2</v>
      </c>
      <c r="B12" s="16" t="s">
        <v>13</v>
      </c>
      <c r="C12" s="55">
        <v>0</v>
      </c>
      <c r="D12" s="56"/>
      <c r="E12" s="57"/>
    </row>
    <row r="13" spans="1:9" x14ac:dyDescent="0.2">
      <c r="A13" s="29"/>
      <c r="B13" s="26"/>
      <c r="C13" s="26"/>
      <c r="E13" s="26"/>
      <c r="F13" s="3"/>
      <c r="G13" s="3"/>
    </row>
    <row r="14" spans="1:9" x14ac:dyDescent="0.2">
      <c r="A14" s="23"/>
      <c r="B14" s="45" t="s">
        <v>5</v>
      </c>
      <c r="C14" s="27"/>
      <c r="D14" s="27"/>
      <c r="E14" s="28"/>
      <c r="F14" s="3"/>
      <c r="G14" s="3"/>
    </row>
    <row r="15" spans="1:9" x14ac:dyDescent="0.2">
      <c r="B15" s="16" t="s">
        <v>21</v>
      </c>
      <c r="C15" s="18" t="s">
        <v>7</v>
      </c>
      <c r="D15" s="18" t="s">
        <v>8</v>
      </c>
      <c r="E15" s="16" t="s">
        <v>9</v>
      </c>
    </row>
    <row r="16" spans="1:9" x14ac:dyDescent="0.2">
      <c r="B16" s="2" t="s">
        <v>30</v>
      </c>
      <c r="C16" s="12">
        <v>3200</v>
      </c>
      <c r="D16" s="12"/>
      <c r="E16" s="4" t="s">
        <v>31</v>
      </c>
    </row>
    <row r="17" spans="1:7" x14ac:dyDescent="0.2">
      <c r="B17" s="2" t="s">
        <v>32</v>
      </c>
      <c r="C17" s="12">
        <v>24000</v>
      </c>
      <c r="D17" s="12"/>
      <c r="E17" s="4"/>
    </row>
    <row r="18" spans="1:7" x14ac:dyDescent="0.2">
      <c r="B18" s="20" t="s">
        <v>16</v>
      </c>
      <c r="C18" s="13"/>
      <c r="D18" s="13"/>
      <c r="E18" s="11"/>
    </row>
    <row r="19" spans="1:7" x14ac:dyDescent="0.2">
      <c r="B19" s="5" t="s">
        <v>34</v>
      </c>
      <c r="C19" s="12"/>
      <c r="D19" s="12"/>
      <c r="E19" s="4"/>
    </row>
    <row r="20" spans="1:7" ht="16" thickBot="1" x14ac:dyDescent="0.25">
      <c r="A20" s="40">
        <v>3</v>
      </c>
      <c r="B20" s="6" t="s">
        <v>11</v>
      </c>
      <c r="C20" s="14">
        <f>SUM(C16:C19)</f>
        <v>27200</v>
      </c>
      <c r="D20" s="14">
        <f>SUM(D16:D19)</f>
        <v>0</v>
      </c>
      <c r="E20" s="7"/>
    </row>
    <row r="21" spans="1:7" ht="16" thickBot="1" x14ac:dyDescent="0.25">
      <c r="A21" s="40">
        <v>4</v>
      </c>
      <c r="B21" s="8" t="s">
        <v>19</v>
      </c>
      <c r="C21" s="15">
        <f>$C$11-$C$12+$C$20</f>
        <v>79212.58</v>
      </c>
      <c r="D21" s="15">
        <f>$C$11-$C$12+$D$20</f>
        <v>52012.58</v>
      </c>
      <c r="E21" s="9"/>
    </row>
    <row r="22" spans="1:7" x14ac:dyDescent="0.2">
      <c r="A22" s="33"/>
      <c r="B22" s="25"/>
      <c r="C22" s="31"/>
      <c r="D22" s="31"/>
      <c r="E22" s="32"/>
      <c r="F22" s="34"/>
      <c r="G22" s="34"/>
    </row>
    <row r="23" spans="1:7" x14ac:dyDescent="0.2">
      <c r="A23" s="58" t="s">
        <v>18</v>
      </c>
      <c r="B23" s="58"/>
      <c r="C23" s="31"/>
      <c r="D23" s="31"/>
      <c r="E23" s="32"/>
      <c r="F23" s="34"/>
      <c r="G23" s="34"/>
    </row>
    <row r="24" spans="1:7" x14ac:dyDescent="0.2">
      <c r="A24" s="43"/>
      <c r="B24" s="43" t="s">
        <v>24</v>
      </c>
      <c r="C24" s="31"/>
      <c r="D24" s="31"/>
      <c r="E24" s="32"/>
      <c r="F24" s="34"/>
      <c r="G24" s="34"/>
    </row>
    <row r="25" spans="1:7" x14ac:dyDescent="0.2">
      <c r="B25" s="10" t="s">
        <v>14</v>
      </c>
      <c r="C25" s="13"/>
      <c r="D25" s="13"/>
      <c r="E25" s="11"/>
      <c r="F25" s="32"/>
      <c r="G25" s="34"/>
    </row>
    <row r="26" spans="1:7" x14ac:dyDescent="0.2">
      <c r="B26" s="2" t="s">
        <v>30</v>
      </c>
      <c r="C26" s="12">
        <v>3200</v>
      </c>
      <c r="D26" s="12"/>
      <c r="E26" s="4" t="s">
        <v>35</v>
      </c>
      <c r="F26" s="34"/>
      <c r="G26" s="34"/>
    </row>
    <row r="27" spans="1:7" x14ac:dyDescent="0.2">
      <c r="B27" s="2" t="s">
        <v>36</v>
      </c>
      <c r="C27" s="12">
        <v>450</v>
      </c>
      <c r="D27" s="12"/>
      <c r="E27" s="4" t="s">
        <v>95</v>
      </c>
    </row>
    <row r="28" spans="1:7" x14ac:dyDescent="0.2">
      <c r="B28" s="2" t="s">
        <v>37</v>
      </c>
      <c r="C28" s="12">
        <v>1000</v>
      </c>
      <c r="D28" s="12"/>
      <c r="E28" s="4" t="s">
        <v>38</v>
      </c>
    </row>
    <row r="29" spans="1:7" x14ac:dyDescent="0.2">
      <c r="B29" s="2" t="s">
        <v>39</v>
      </c>
      <c r="C29" s="12">
        <v>200</v>
      </c>
      <c r="D29" s="12"/>
      <c r="E29" s="4" t="s">
        <v>93</v>
      </c>
    </row>
    <row r="30" spans="1:7" x14ac:dyDescent="0.2">
      <c r="B30" s="2" t="s">
        <v>41</v>
      </c>
      <c r="C30" s="12">
        <v>126</v>
      </c>
      <c r="D30" s="12"/>
      <c r="E30" s="4" t="s">
        <v>42</v>
      </c>
    </row>
    <row r="31" spans="1:7" ht="80" x14ac:dyDescent="0.2">
      <c r="B31" s="2" t="s">
        <v>45</v>
      </c>
      <c r="C31" s="12">
        <v>900</v>
      </c>
      <c r="D31" s="12"/>
      <c r="E31" s="47" t="s">
        <v>94</v>
      </c>
    </row>
    <row r="32" spans="1:7" ht="32" x14ac:dyDescent="0.2">
      <c r="B32" s="2" t="s">
        <v>47</v>
      </c>
      <c r="C32" s="12">
        <v>640</v>
      </c>
      <c r="D32" s="12"/>
      <c r="E32" s="47" t="s">
        <v>48</v>
      </c>
    </row>
    <row r="33" spans="2:5" ht="32" x14ac:dyDescent="0.2">
      <c r="B33" s="2" t="s">
        <v>49</v>
      </c>
      <c r="C33" s="12">
        <v>1060</v>
      </c>
      <c r="D33" s="12"/>
      <c r="E33" s="47" t="s">
        <v>50</v>
      </c>
    </row>
    <row r="34" spans="2:5" ht="64" x14ac:dyDescent="0.2">
      <c r="B34" s="2" t="s">
        <v>43</v>
      </c>
      <c r="C34" s="12">
        <v>27.99</v>
      </c>
      <c r="D34" s="12"/>
      <c r="E34" s="47" t="s">
        <v>44</v>
      </c>
    </row>
    <row r="35" spans="2:5" ht="48" x14ac:dyDescent="0.2">
      <c r="B35" s="2" t="s">
        <v>62</v>
      </c>
      <c r="C35" s="12">
        <v>18014.580000000002</v>
      </c>
      <c r="D35" s="31">
        <v>18014.580000000002</v>
      </c>
      <c r="E35" s="47" t="s">
        <v>109</v>
      </c>
    </row>
    <row r="36" spans="2:5" x14ac:dyDescent="0.2">
      <c r="B36" s="2" t="s">
        <v>63</v>
      </c>
      <c r="C36" s="12">
        <v>3000</v>
      </c>
      <c r="D36" s="12"/>
      <c r="E36" s="47"/>
    </row>
    <row r="37" spans="2:5" x14ac:dyDescent="0.2">
      <c r="B37" s="53" t="s">
        <v>108</v>
      </c>
      <c r="C37" s="54">
        <v>2100</v>
      </c>
      <c r="D37" s="12"/>
      <c r="E37" s="47"/>
    </row>
    <row r="38" spans="2:5" x14ac:dyDescent="0.2">
      <c r="B38" s="2" t="s">
        <v>64</v>
      </c>
      <c r="C38" s="12">
        <v>500</v>
      </c>
      <c r="D38" s="12"/>
      <c r="E38" s="47"/>
    </row>
    <row r="39" spans="2:5" x14ac:dyDescent="0.2">
      <c r="B39" s="2" t="s">
        <v>66</v>
      </c>
      <c r="C39" s="12">
        <v>1600</v>
      </c>
      <c r="D39" s="12"/>
      <c r="E39" s="47"/>
    </row>
    <row r="40" spans="2:5" x14ac:dyDescent="0.2">
      <c r="B40" s="2" t="s">
        <v>65</v>
      </c>
      <c r="C40" s="12">
        <v>663.57</v>
      </c>
      <c r="D40" s="12"/>
      <c r="E40" s="47"/>
    </row>
    <row r="41" spans="2:5" ht="32" x14ac:dyDescent="0.2">
      <c r="B41" s="2" t="s">
        <v>86</v>
      </c>
      <c r="C41" s="12">
        <v>39.99</v>
      </c>
      <c r="D41" s="12"/>
      <c r="E41" s="47" t="s">
        <v>87</v>
      </c>
    </row>
    <row r="42" spans="2:5" x14ac:dyDescent="0.2">
      <c r="B42" s="2" t="s">
        <v>67</v>
      </c>
      <c r="C42" s="12">
        <v>26.99</v>
      </c>
      <c r="D42" s="12"/>
      <c r="E42" s="47"/>
    </row>
    <row r="43" spans="2:5" x14ac:dyDescent="0.2">
      <c r="B43" s="2" t="s">
        <v>68</v>
      </c>
      <c r="C43" s="12">
        <v>230.52</v>
      </c>
      <c r="D43" s="12"/>
      <c r="E43" s="47"/>
    </row>
    <row r="44" spans="2:5" x14ac:dyDescent="0.2">
      <c r="B44" s="2" t="s">
        <v>96</v>
      </c>
      <c r="C44" s="12">
        <v>40</v>
      </c>
      <c r="D44" s="12"/>
      <c r="E44" s="47"/>
    </row>
    <row r="45" spans="2:5" x14ac:dyDescent="0.2">
      <c r="B45" s="2" t="s">
        <v>69</v>
      </c>
      <c r="C45" s="12">
        <v>441.28</v>
      </c>
      <c r="D45" s="12"/>
      <c r="E45" s="47"/>
    </row>
    <row r="46" spans="2:5" ht="16" x14ac:dyDescent="0.2">
      <c r="B46" s="2" t="s">
        <v>70</v>
      </c>
      <c r="C46" s="12">
        <v>44.19</v>
      </c>
      <c r="D46" s="12"/>
      <c r="E46" s="47" t="s">
        <v>71</v>
      </c>
    </row>
    <row r="47" spans="2:5" x14ac:dyDescent="0.2">
      <c r="B47" s="2" t="s">
        <v>72</v>
      </c>
      <c r="C47" s="12">
        <v>44.95</v>
      </c>
      <c r="D47" s="12"/>
      <c r="E47" s="47"/>
    </row>
    <row r="48" spans="2:5" x14ac:dyDescent="0.2">
      <c r="B48" s="2" t="s">
        <v>88</v>
      </c>
      <c r="C48" s="12">
        <v>200.54</v>
      </c>
      <c r="D48" s="12"/>
      <c r="E48" s="47"/>
    </row>
    <row r="49" spans="1:5" x14ac:dyDescent="0.2">
      <c r="B49" s="2" t="s">
        <v>73</v>
      </c>
      <c r="C49" s="12">
        <v>1244.74</v>
      </c>
      <c r="D49" s="12"/>
      <c r="E49" s="47"/>
    </row>
    <row r="50" spans="1:5" x14ac:dyDescent="0.2">
      <c r="A50" s="23"/>
      <c r="B50" s="2" t="s">
        <v>74</v>
      </c>
      <c r="C50" s="12">
        <v>250</v>
      </c>
      <c r="D50" s="12"/>
      <c r="E50" s="47"/>
    </row>
    <row r="51" spans="1:5" x14ac:dyDescent="0.2">
      <c r="B51" s="21" t="s">
        <v>15</v>
      </c>
      <c r="C51" s="22"/>
      <c r="D51" s="22"/>
      <c r="E51" s="17"/>
    </row>
    <row r="52" spans="1:5" x14ac:dyDescent="0.2">
      <c r="B52" s="20" t="s">
        <v>89</v>
      </c>
      <c r="C52" s="13"/>
      <c r="D52" s="13"/>
      <c r="E52" s="11"/>
    </row>
    <row r="53" spans="1:5" x14ac:dyDescent="0.2">
      <c r="B53" s="2" t="s">
        <v>97</v>
      </c>
      <c r="C53" s="12">
        <v>600</v>
      </c>
      <c r="D53" s="12"/>
      <c r="E53" s="4" t="s">
        <v>105</v>
      </c>
    </row>
    <row r="54" spans="1:5" x14ac:dyDescent="0.2">
      <c r="B54" s="2" t="s">
        <v>98</v>
      </c>
      <c r="C54" s="12">
        <v>320</v>
      </c>
      <c r="D54" s="12"/>
      <c r="E54" s="4" t="s">
        <v>101</v>
      </c>
    </row>
    <row r="55" spans="1:5" x14ac:dyDescent="0.2">
      <c r="B55" s="2" t="s">
        <v>99</v>
      </c>
      <c r="C55" s="12">
        <v>2400</v>
      </c>
      <c r="D55" s="12"/>
      <c r="E55" s="4" t="s">
        <v>100</v>
      </c>
    </row>
    <row r="56" spans="1:5" x14ac:dyDescent="0.2">
      <c r="B56" s="2" t="s">
        <v>102</v>
      </c>
      <c r="C56" s="12">
        <v>600</v>
      </c>
      <c r="D56" s="12"/>
      <c r="E56" s="4" t="s">
        <v>106</v>
      </c>
    </row>
    <row r="57" spans="1:5" x14ac:dyDescent="0.2">
      <c r="B57" s="2" t="s">
        <v>103</v>
      </c>
      <c r="C57" s="12">
        <v>320</v>
      </c>
      <c r="D57" s="12"/>
      <c r="E57" s="4" t="s">
        <v>101</v>
      </c>
    </row>
    <row r="58" spans="1:5" x14ac:dyDescent="0.2">
      <c r="B58" s="2" t="s">
        <v>104</v>
      </c>
      <c r="C58" s="12">
        <v>2400</v>
      </c>
      <c r="D58" s="12"/>
      <c r="E58" s="4" t="s">
        <v>100</v>
      </c>
    </row>
    <row r="59" spans="1:5" x14ac:dyDescent="0.2">
      <c r="B59" s="2" t="s">
        <v>51</v>
      </c>
      <c r="C59" s="12">
        <v>400</v>
      </c>
      <c r="D59" s="12"/>
      <c r="E59" s="4" t="s">
        <v>52</v>
      </c>
    </row>
    <row r="60" spans="1:5" x14ac:dyDescent="0.2">
      <c r="B60" s="20" t="s">
        <v>53</v>
      </c>
      <c r="C60" s="13"/>
      <c r="D60" s="13"/>
      <c r="E60" s="11"/>
    </row>
    <row r="61" spans="1:5" x14ac:dyDescent="0.2">
      <c r="B61" s="2" t="s">
        <v>54</v>
      </c>
      <c r="C61" s="12">
        <v>100</v>
      </c>
      <c r="D61" s="12"/>
      <c r="E61" s="4" t="s">
        <v>55</v>
      </c>
    </row>
    <row r="62" spans="1:5" x14ac:dyDescent="0.2">
      <c r="B62" s="2" t="s">
        <v>57</v>
      </c>
      <c r="C62" s="12">
        <v>100</v>
      </c>
      <c r="D62" s="12"/>
      <c r="E62" s="4" t="s">
        <v>56</v>
      </c>
    </row>
    <row r="63" spans="1:5" x14ac:dyDescent="0.2">
      <c r="B63" s="2" t="s">
        <v>60</v>
      </c>
      <c r="C63" s="12">
        <v>150</v>
      </c>
      <c r="D63" s="12"/>
      <c r="E63" s="4" t="s">
        <v>61</v>
      </c>
    </row>
    <row r="64" spans="1:5" x14ac:dyDescent="0.2">
      <c r="B64" s="2" t="s">
        <v>58</v>
      </c>
      <c r="C64" s="12">
        <v>200</v>
      </c>
      <c r="D64" s="12"/>
      <c r="E64" s="4" t="s">
        <v>59</v>
      </c>
    </row>
    <row r="65" spans="2:5" x14ac:dyDescent="0.2">
      <c r="B65" s="10" t="s">
        <v>12</v>
      </c>
      <c r="C65" s="13">
        <v>43635.34</v>
      </c>
      <c r="D65" s="13">
        <v>18014.580000000002</v>
      </c>
      <c r="E65" s="11"/>
    </row>
    <row r="66" spans="2:5" x14ac:dyDescent="0.2">
      <c r="B66" s="25"/>
      <c r="C66" s="31"/>
      <c r="D66" s="31"/>
      <c r="E66" s="32"/>
    </row>
    <row r="67" spans="2:5" x14ac:dyDescent="0.2">
      <c r="B67" s="46"/>
      <c r="C67" s="31"/>
      <c r="D67" s="31"/>
      <c r="E67" s="32"/>
    </row>
    <row r="68" spans="2:5" x14ac:dyDescent="0.2">
      <c r="B68" s="39" t="s">
        <v>22</v>
      </c>
      <c r="C68" s="37">
        <f>$C$21-$C$65</f>
        <v>35577.240000000005</v>
      </c>
      <c r="D68" s="37">
        <f>$D$21-$D$65</f>
        <v>33998</v>
      </c>
      <c r="E68" s="38"/>
    </row>
    <row r="69" spans="2:5" ht="16" thickBot="1" x14ac:dyDescent="0.25">
      <c r="B69" s="35" t="s">
        <v>20</v>
      </c>
      <c r="C69" s="60">
        <f>$D$68-$C$68</f>
        <v>-1579.2400000000052</v>
      </c>
      <c r="D69" s="61"/>
      <c r="E69" s="36" t="str">
        <f>IF($C$69&lt;0,"DEFICIT","SURPLUS")</f>
        <v>DEFICIT</v>
      </c>
    </row>
    <row r="70" spans="2:5" ht="16" thickBot="1" x14ac:dyDescent="0.25">
      <c r="B70" s="48" t="s">
        <v>107</v>
      </c>
      <c r="C70" s="49">
        <v>45577.24</v>
      </c>
      <c r="D70" s="49">
        <v>43998</v>
      </c>
      <c r="E70" s="48"/>
    </row>
  </sheetData>
  <mergeCells count="16">
    <mergeCell ref="A5:B5"/>
    <mergeCell ref="C5:E5"/>
    <mergeCell ref="A1:E1"/>
    <mergeCell ref="A3:B3"/>
    <mergeCell ref="C3:E3"/>
    <mergeCell ref="A4:B4"/>
    <mergeCell ref="C4:E4"/>
    <mergeCell ref="C12:E12"/>
    <mergeCell ref="A23:B23"/>
    <mergeCell ref="C69:D69"/>
    <mergeCell ref="A6:B6"/>
    <mergeCell ref="C6:E6"/>
    <mergeCell ref="A7:B7"/>
    <mergeCell ref="C7:E7"/>
    <mergeCell ref="A9:B9"/>
    <mergeCell ref="C11:E11"/>
  </mergeCells>
  <hyperlinks>
    <hyperlink ref="C6" r:id="rId1" xr:uid="{271D4665-FAC7-864D-B086-AE9CC8CECEE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2D179-0CFD-42B9-BCCB-AB23513584CA}">
  <dimension ref="A1:I81"/>
  <sheetViews>
    <sheetView topLeftCell="A34" zoomScale="171" zoomScaleNormal="100" workbookViewId="0">
      <selection activeCell="E38" sqref="E38"/>
    </sheetView>
  </sheetViews>
  <sheetFormatPr baseColWidth="10" defaultColWidth="8.83203125" defaultRowHeight="15" x14ac:dyDescent="0.2"/>
  <cols>
    <col min="1" max="1" width="9" style="1" customWidth="1"/>
    <col min="2" max="2" width="37" customWidth="1"/>
    <col min="3" max="3" width="13.5" customWidth="1"/>
    <col min="4" max="4" width="15.5" customWidth="1"/>
    <col min="5" max="5" width="46.5" customWidth="1"/>
  </cols>
  <sheetData>
    <row r="1" spans="1:9" x14ac:dyDescent="0.2">
      <c r="A1" s="62" t="s">
        <v>6</v>
      </c>
      <c r="B1" s="62"/>
      <c r="C1" s="62"/>
      <c r="D1" s="62"/>
      <c r="E1" s="62"/>
    </row>
    <row r="3" spans="1:9" x14ac:dyDescent="0.2">
      <c r="A3" s="62" t="s">
        <v>0</v>
      </c>
      <c r="B3" s="62"/>
      <c r="C3" s="64" t="s">
        <v>26</v>
      </c>
      <c r="D3" s="64"/>
      <c r="E3" s="64"/>
    </row>
    <row r="4" spans="1:9" x14ac:dyDescent="0.2">
      <c r="A4" s="62" t="s">
        <v>1</v>
      </c>
      <c r="B4" s="62"/>
      <c r="C4" s="64" t="s">
        <v>27</v>
      </c>
      <c r="D4" s="64"/>
      <c r="E4" s="64"/>
    </row>
    <row r="5" spans="1:9" x14ac:dyDescent="0.2">
      <c r="A5" s="62" t="s">
        <v>2</v>
      </c>
      <c r="B5" s="62"/>
      <c r="C5" s="66">
        <v>44394</v>
      </c>
      <c r="D5" s="64"/>
      <c r="E5" s="64"/>
    </row>
    <row r="6" spans="1:9" x14ac:dyDescent="0.2">
      <c r="A6" s="62" t="s">
        <v>3</v>
      </c>
      <c r="B6" s="62"/>
      <c r="C6" s="63" t="s">
        <v>28</v>
      </c>
      <c r="D6" s="64"/>
      <c r="E6" s="64"/>
    </row>
    <row r="7" spans="1:9" x14ac:dyDescent="0.2">
      <c r="A7" s="62" t="s">
        <v>4</v>
      </c>
      <c r="B7" s="62"/>
      <c r="C7" s="64" t="s">
        <v>29</v>
      </c>
      <c r="D7" s="64"/>
      <c r="E7" s="64"/>
      <c r="G7" s="3"/>
    </row>
    <row r="8" spans="1:9" x14ac:dyDescent="0.2">
      <c r="B8" s="25"/>
      <c r="C8" s="23"/>
      <c r="D8" s="23"/>
      <c r="E8" s="23"/>
    </row>
    <row r="9" spans="1:9" x14ac:dyDescent="0.2">
      <c r="A9" s="65" t="s">
        <v>17</v>
      </c>
      <c r="B9" s="65"/>
      <c r="C9" s="3"/>
      <c r="D9" s="3"/>
      <c r="E9" s="3"/>
      <c r="F9" s="3"/>
    </row>
    <row r="10" spans="1:9" x14ac:dyDescent="0.2">
      <c r="A10" s="30"/>
      <c r="B10" s="44" t="s">
        <v>23</v>
      </c>
      <c r="C10" s="3"/>
      <c r="D10" s="3"/>
      <c r="E10" s="3"/>
      <c r="F10" s="3"/>
      <c r="H10" s="3"/>
      <c r="I10" s="3"/>
    </row>
    <row r="11" spans="1:9" x14ac:dyDescent="0.2">
      <c r="A11" s="24">
        <v>1</v>
      </c>
      <c r="B11" s="16" t="s">
        <v>10</v>
      </c>
      <c r="C11" s="55">
        <v>52012.58</v>
      </c>
      <c r="D11" s="56"/>
      <c r="E11" s="57"/>
    </row>
    <row r="12" spans="1:9" x14ac:dyDescent="0.2">
      <c r="A12" s="24">
        <v>2</v>
      </c>
      <c r="B12" s="16" t="s">
        <v>13</v>
      </c>
      <c r="C12" s="55">
        <v>0</v>
      </c>
      <c r="D12" s="56"/>
      <c r="E12" s="57"/>
    </row>
    <row r="13" spans="1:9" x14ac:dyDescent="0.2">
      <c r="A13" s="29"/>
      <c r="B13" s="26"/>
      <c r="C13" s="26"/>
      <c r="E13" s="26"/>
      <c r="F13" s="3"/>
      <c r="G13" s="3"/>
    </row>
    <row r="14" spans="1:9" x14ac:dyDescent="0.2">
      <c r="A14" s="23"/>
      <c r="B14" s="45" t="s">
        <v>5</v>
      </c>
      <c r="C14" s="27"/>
      <c r="D14" s="27"/>
      <c r="E14" s="28"/>
      <c r="F14" s="3"/>
      <c r="G14" s="3"/>
    </row>
    <row r="15" spans="1:9" x14ac:dyDescent="0.2">
      <c r="B15" s="16" t="s">
        <v>21</v>
      </c>
      <c r="C15" s="18" t="s">
        <v>7</v>
      </c>
      <c r="D15" s="18" t="s">
        <v>8</v>
      </c>
      <c r="E15" s="16" t="s">
        <v>9</v>
      </c>
    </row>
    <row r="16" spans="1:9" x14ac:dyDescent="0.2">
      <c r="B16" s="2" t="s">
        <v>30</v>
      </c>
      <c r="C16" s="12">
        <v>3200</v>
      </c>
      <c r="D16" s="12"/>
      <c r="E16" s="4" t="s">
        <v>31</v>
      </c>
    </row>
    <row r="17" spans="1:7" x14ac:dyDescent="0.2">
      <c r="B17" s="2" t="s">
        <v>32</v>
      </c>
      <c r="C17" s="12">
        <v>24000</v>
      </c>
      <c r="D17" s="12"/>
      <c r="E17" s="4"/>
    </row>
    <row r="18" spans="1:7" x14ac:dyDescent="0.2">
      <c r="B18" s="20" t="s">
        <v>16</v>
      </c>
      <c r="C18" s="13"/>
      <c r="D18" s="13"/>
      <c r="E18" s="11"/>
    </row>
    <row r="19" spans="1:7" x14ac:dyDescent="0.2">
      <c r="B19" s="5" t="s">
        <v>90</v>
      </c>
      <c r="C19" s="12">
        <v>1500</v>
      </c>
      <c r="D19" s="12"/>
      <c r="E19" s="4"/>
    </row>
    <row r="20" spans="1:7" x14ac:dyDescent="0.2">
      <c r="B20" s="5" t="s">
        <v>91</v>
      </c>
      <c r="C20" s="12">
        <v>850</v>
      </c>
      <c r="D20" s="12"/>
      <c r="E20" s="4"/>
    </row>
    <row r="21" spans="1:7" x14ac:dyDescent="0.2">
      <c r="B21" s="5" t="s">
        <v>75</v>
      </c>
      <c r="C21" s="12">
        <v>1500</v>
      </c>
      <c r="D21" s="12"/>
      <c r="E21" s="4" t="s">
        <v>76</v>
      </c>
    </row>
    <row r="22" spans="1:7" x14ac:dyDescent="0.2">
      <c r="B22" s="5" t="s">
        <v>77</v>
      </c>
      <c r="C22" s="12">
        <v>3000</v>
      </c>
      <c r="D22" s="12"/>
      <c r="E22" s="4" t="s">
        <v>92</v>
      </c>
    </row>
    <row r="23" spans="1:7" ht="16" thickBot="1" x14ac:dyDescent="0.25">
      <c r="A23" s="19">
        <v>3</v>
      </c>
      <c r="B23" s="6" t="s">
        <v>11</v>
      </c>
      <c r="C23" s="14">
        <f>SUM(C16:C22)</f>
        <v>34050</v>
      </c>
      <c r="D23" s="14">
        <f>SUM(D16:D22)</f>
        <v>0</v>
      </c>
      <c r="E23" s="7"/>
    </row>
    <row r="24" spans="1:7" ht="16" thickBot="1" x14ac:dyDescent="0.25">
      <c r="A24" s="19">
        <v>4</v>
      </c>
      <c r="B24" s="8" t="s">
        <v>19</v>
      </c>
      <c r="C24" s="15">
        <f>$C$11-$C$12+$C$23</f>
        <v>86062.58</v>
      </c>
      <c r="D24" s="15">
        <f>$C$11-$C$12+$D$23</f>
        <v>52012.58</v>
      </c>
      <c r="E24" s="9"/>
    </row>
    <row r="25" spans="1:7" x14ac:dyDescent="0.2">
      <c r="A25" s="33"/>
      <c r="B25" s="25"/>
      <c r="C25" s="31"/>
      <c r="D25" s="31"/>
      <c r="E25" s="32"/>
      <c r="F25" s="34"/>
      <c r="G25" s="34"/>
    </row>
    <row r="26" spans="1:7" x14ac:dyDescent="0.2">
      <c r="A26" s="58" t="s">
        <v>18</v>
      </c>
      <c r="B26" s="58"/>
      <c r="C26" s="31"/>
      <c r="D26" s="31"/>
      <c r="E26" s="32"/>
      <c r="F26" s="34"/>
      <c r="G26" s="34"/>
    </row>
    <row r="27" spans="1:7" x14ac:dyDescent="0.2">
      <c r="A27" s="43"/>
      <c r="B27" s="43" t="s">
        <v>24</v>
      </c>
      <c r="C27" s="31"/>
      <c r="D27" s="31"/>
      <c r="E27" s="32"/>
      <c r="F27" s="34"/>
      <c r="G27" s="34"/>
    </row>
    <row r="28" spans="1:7" x14ac:dyDescent="0.2">
      <c r="B28" s="10" t="s">
        <v>14</v>
      </c>
      <c r="C28" s="13"/>
      <c r="D28" s="13"/>
      <c r="E28" s="11"/>
      <c r="F28" s="32"/>
      <c r="G28" s="34"/>
    </row>
    <row r="29" spans="1:7" x14ac:dyDescent="0.2">
      <c r="B29" s="2" t="s">
        <v>30</v>
      </c>
      <c r="C29" s="12">
        <v>3200</v>
      </c>
      <c r="D29" s="12"/>
      <c r="E29" s="4" t="s">
        <v>35</v>
      </c>
      <c r="F29" s="34"/>
      <c r="G29" s="34"/>
    </row>
    <row r="30" spans="1:7" x14ac:dyDescent="0.2">
      <c r="B30" s="2" t="s">
        <v>36</v>
      </c>
      <c r="C30" s="12">
        <v>450</v>
      </c>
      <c r="D30" s="12"/>
      <c r="E30" s="4" t="s">
        <v>95</v>
      </c>
    </row>
    <row r="31" spans="1:7" x14ac:dyDescent="0.2">
      <c r="B31" s="2" t="s">
        <v>37</v>
      </c>
      <c r="C31" s="12">
        <v>1000</v>
      </c>
      <c r="D31" s="12"/>
      <c r="E31" s="4" t="s">
        <v>38</v>
      </c>
    </row>
    <row r="32" spans="1:7" x14ac:dyDescent="0.2">
      <c r="B32" s="2" t="s">
        <v>39</v>
      </c>
      <c r="C32" s="12">
        <v>200</v>
      </c>
      <c r="D32" s="12"/>
      <c r="E32" s="4" t="s">
        <v>93</v>
      </c>
    </row>
    <row r="33" spans="2:5" x14ac:dyDescent="0.2">
      <c r="B33" s="2" t="s">
        <v>41</v>
      </c>
      <c r="C33" s="12">
        <v>126</v>
      </c>
      <c r="D33" s="12"/>
      <c r="E33" s="4" t="s">
        <v>42</v>
      </c>
    </row>
    <row r="34" spans="2:5" ht="96" x14ac:dyDescent="0.2">
      <c r="B34" s="2" t="s">
        <v>45</v>
      </c>
      <c r="C34" s="12">
        <v>900</v>
      </c>
      <c r="D34" s="12"/>
      <c r="E34" s="47" t="s">
        <v>94</v>
      </c>
    </row>
    <row r="35" spans="2:5" ht="32" x14ac:dyDescent="0.2">
      <c r="B35" s="2" t="s">
        <v>47</v>
      </c>
      <c r="C35" s="12">
        <v>640</v>
      </c>
      <c r="D35" s="12"/>
      <c r="E35" s="47" t="s">
        <v>48</v>
      </c>
    </row>
    <row r="36" spans="2:5" ht="32" x14ac:dyDescent="0.2">
      <c r="B36" s="2" t="s">
        <v>49</v>
      </c>
      <c r="C36" s="12">
        <v>1060</v>
      </c>
      <c r="D36" s="12"/>
      <c r="E36" s="47" t="s">
        <v>50</v>
      </c>
    </row>
    <row r="37" spans="2:5" ht="64" x14ac:dyDescent="0.2">
      <c r="B37" s="2" t="s">
        <v>43</v>
      </c>
      <c r="C37" s="12">
        <v>27.99</v>
      </c>
      <c r="D37" s="12"/>
      <c r="E37" s="47" t="s">
        <v>44</v>
      </c>
    </row>
    <row r="38" spans="2:5" ht="48" x14ac:dyDescent="0.2">
      <c r="B38" s="2" t="s">
        <v>62</v>
      </c>
      <c r="C38" s="12">
        <v>18014.580000000002</v>
      </c>
      <c r="D38" s="31">
        <v>18014.580000000002</v>
      </c>
      <c r="E38" s="47" t="s">
        <v>109</v>
      </c>
    </row>
    <row r="39" spans="2:5" x14ac:dyDescent="0.2">
      <c r="B39" s="2" t="s">
        <v>63</v>
      </c>
      <c r="C39" s="12">
        <v>3000</v>
      </c>
      <c r="D39" s="12"/>
      <c r="E39" s="47"/>
    </row>
    <row r="40" spans="2:5" x14ac:dyDescent="0.2">
      <c r="B40" s="53" t="s">
        <v>108</v>
      </c>
      <c r="C40" s="54">
        <v>2100</v>
      </c>
      <c r="D40" s="12"/>
      <c r="E40" s="47"/>
    </row>
    <row r="41" spans="2:5" x14ac:dyDescent="0.2">
      <c r="B41" s="2" t="s">
        <v>64</v>
      </c>
      <c r="C41" s="12">
        <v>500</v>
      </c>
      <c r="D41" s="12"/>
      <c r="E41" s="47"/>
    </row>
    <row r="42" spans="2:5" x14ac:dyDescent="0.2">
      <c r="B42" s="2" t="s">
        <v>66</v>
      </c>
      <c r="C42" s="12">
        <v>1600</v>
      </c>
      <c r="D42" s="12"/>
      <c r="E42" s="47"/>
    </row>
    <row r="43" spans="2:5" x14ac:dyDescent="0.2">
      <c r="B43" s="2" t="s">
        <v>65</v>
      </c>
      <c r="C43" s="12">
        <v>663.57</v>
      </c>
      <c r="D43" s="12"/>
      <c r="E43" s="47"/>
    </row>
    <row r="44" spans="2:5" ht="32" x14ac:dyDescent="0.2">
      <c r="B44" s="2" t="s">
        <v>86</v>
      </c>
      <c r="C44" s="12">
        <v>39.99</v>
      </c>
      <c r="D44" s="12"/>
      <c r="E44" s="47" t="s">
        <v>87</v>
      </c>
    </row>
    <row r="45" spans="2:5" x14ac:dyDescent="0.2">
      <c r="B45" s="2" t="s">
        <v>67</v>
      </c>
      <c r="C45" s="12">
        <v>26.99</v>
      </c>
      <c r="D45" s="12"/>
      <c r="E45" s="47"/>
    </row>
    <row r="46" spans="2:5" x14ac:dyDescent="0.2">
      <c r="B46" s="2" t="s">
        <v>68</v>
      </c>
      <c r="C46" s="12">
        <v>230.52</v>
      </c>
      <c r="D46" s="12"/>
      <c r="E46" s="47"/>
    </row>
    <row r="47" spans="2:5" x14ac:dyDescent="0.2">
      <c r="B47" s="2" t="s">
        <v>96</v>
      </c>
      <c r="C47" s="12">
        <v>40</v>
      </c>
      <c r="D47" s="12"/>
      <c r="E47" s="47"/>
    </row>
    <row r="48" spans="2:5" x14ac:dyDescent="0.2">
      <c r="B48" s="2" t="s">
        <v>69</v>
      </c>
      <c r="C48" s="12">
        <v>441.28</v>
      </c>
      <c r="D48" s="12"/>
      <c r="E48" s="47"/>
    </row>
    <row r="49" spans="2:5" ht="16" x14ac:dyDescent="0.2">
      <c r="B49" s="2" t="s">
        <v>70</v>
      </c>
      <c r="C49" s="12">
        <v>44.19</v>
      </c>
      <c r="D49" s="12"/>
      <c r="E49" s="47" t="s">
        <v>71</v>
      </c>
    </row>
    <row r="50" spans="2:5" x14ac:dyDescent="0.2">
      <c r="B50" s="2" t="s">
        <v>72</v>
      </c>
      <c r="C50" s="12">
        <v>44.95</v>
      </c>
      <c r="D50" s="12"/>
      <c r="E50" s="47"/>
    </row>
    <row r="51" spans="2:5" x14ac:dyDescent="0.2">
      <c r="B51" s="2" t="s">
        <v>88</v>
      </c>
      <c r="C51" s="12">
        <v>200.54</v>
      </c>
      <c r="D51" s="12"/>
      <c r="E51" s="47"/>
    </row>
    <row r="52" spans="2:5" x14ac:dyDescent="0.2">
      <c r="B52" s="2" t="s">
        <v>73</v>
      </c>
      <c r="C52" s="12">
        <v>1244.74</v>
      </c>
      <c r="D52" s="12"/>
      <c r="E52" s="47"/>
    </row>
    <row r="53" spans="2:5" x14ac:dyDescent="0.2">
      <c r="B53" s="2" t="s">
        <v>74</v>
      </c>
      <c r="C53" s="12">
        <v>250</v>
      </c>
      <c r="D53" s="12"/>
      <c r="E53" s="47"/>
    </row>
    <row r="54" spans="2:5" x14ac:dyDescent="0.2">
      <c r="B54" s="21" t="s">
        <v>15</v>
      </c>
      <c r="C54" s="22"/>
      <c r="D54" s="22"/>
      <c r="E54" s="17"/>
    </row>
    <row r="55" spans="2:5" x14ac:dyDescent="0.2">
      <c r="B55" s="20" t="s">
        <v>89</v>
      </c>
      <c r="C55" s="13"/>
      <c r="D55" s="13"/>
      <c r="E55" s="11"/>
    </row>
    <row r="56" spans="2:5" x14ac:dyDescent="0.2">
      <c r="B56" s="2" t="s">
        <v>97</v>
      </c>
      <c r="C56" s="12">
        <v>600</v>
      </c>
      <c r="D56" s="12"/>
      <c r="E56" s="4" t="s">
        <v>105</v>
      </c>
    </row>
    <row r="57" spans="2:5" x14ac:dyDescent="0.2">
      <c r="B57" s="2" t="s">
        <v>98</v>
      </c>
      <c r="C57" s="12">
        <v>320</v>
      </c>
      <c r="D57" s="12"/>
      <c r="E57" s="4" t="s">
        <v>101</v>
      </c>
    </row>
    <row r="58" spans="2:5" x14ac:dyDescent="0.2">
      <c r="B58" s="2" t="s">
        <v>99</v>
      </c>
      <c r="C58" s="12">
        <v>2400</v>
      </c>
      <c r="D58" s="12"/>
      <c r="E58" s="4" t="s">
        <v>100</v>
      </c>
    </row>
    <row r="59" spans="2:5" x14ac:dyDescent="0.2">
      <c r="B59" s="2" t="s">
        <v>102</v>
      </c>
      <c r="C59" s="12">
        <v>600</v>
      </c>
      <c r="D59" s="12"/>
      <c r="E59" s="4" t="s">
        <v>106</v>
      </c>
    </row>
    <row r="60" spans="2:5" x14ac:dyDescent="0.2">
      <c r="B60" s="2" t="s">
        <v>103</v>
      </c>
      <c r="C60" s="12">
        <v>320</v>
      </c>
      <c r="D60" s="12"/>
      <c r="E60" s="4" t="s">
        <v>101</v>
      </c>
    </row>
    <row r="61" spans="2:5" x14ac:dyDescent="0.2">
      <c r="B61" s="2" t="s">
        <v>104</v>
      </c>
      <c r="C61" s="12">
        <v>2400</v>
      </c>
      <c r="D61" s="12"/>
      <c r="E61" s="4" t="s">
        <v>100</v>
      </c>
    </row>
    <row r="62" spans="2:5" x14ac:dyDescent="0.2">
      <c r="B62" s="2" t="s">
        <v>51</v>
      </c>
      <c r="C62" s="12">
        <v>400</v>
      </c>
      <c r="D62" s="12"/>
      <c r="E62" s="4" t="s">
        <v>52</v>
      </c>
    </row>
    <row r="63" spans="2:5" x14ac:dyDescent="0.2">
      <c r="B63" s="20" t="s">
        <v>53</v>
      </c>
      <c r="C63" s="13"/>
      <c r="D63" s="13"/>
      <c r="E63" s="11"/>
    </row>
    <row r="64" spans="2:5" x14ac:dyDescent="0.2">
      <c r="B64" s="2" t="s">
        <v>54</v>
      </c>
      <c r="C64" s="12">
        <v>100</v>
      </c>
      <c r="D64" s="12"/>
      <c r="E64" s="4" t="s">
        <v>55</v>
      </c>
    </row>
    <row r="65" spans="1:5" x14ac:dyDescent="0.2">
      <c r="B65" s="2" t="s">
        <v>57</v>
      </c>
      <c r="C65" s="12">
        <v>100</v>
      </c>
      <c r="D65" s="12"/>
      <c r="E65" s="4" t="s">
        <v>56</v>
      </c>
    </row>
    <row r="66" spans="1:5" x14ac:dyDescent="0.2">
      <c r="B66" s="2" t="s">
        <v>60</v>
      </c>
      <c r="C66" s="12">
        <v>150</v>
      </c>
      <c r="D66" s="12"/>
      <c r="E66" s="4" t="s">
        <v>61</v>
      </c>
    </row>
    <row r="67" spans="1:5" x14ac:dyDescent="0.2">
      <c r="B67" s="2" t="s">
        <v>58</v>
      </c>
      <c r="C67" s="12">
        <v>200</v>
      </c>
      <c r="D67" s="12"/>
      <c r="E67" s="4" t="s">
        <v>59</v>
      </c>
    </row>
    <row r="68" spans="1:5" x14ac:dyDescent="0.2">
      <c r="B68" s="20" t="s">
        <v>78</v>
      </c>
      <c r="C68" s="13"/>
      <c r="D68" s="13"/>
      <c r="E68" s="11"/>
    </row>
    <row r="69" spans="1:5" x14ac:dyDescent="0.2">
      <c r="B69" s="2" t="s">
        <v>79</v>
      </c>
      <c r="C69" s="12">
        <v>1200</v>
      </c>
      <c r="D69" s="12"/>
      <c r="E69" s="4"/>
    </row>
    <row r="70" spans="1:5" x14ac:dyDescent="0.2">
      <c r="B70" s="2" t="s">
        <v>80</v>
      </c>
      <c r="C70" s="12">
        <v>4000</v>
      </c>
      <c r="D70" s="12"/>
      <c r="E70" s="4"/>
    </row>
    <row r="71" spans="1:5" x14ac:dyDescent="0.2">
      <c r="B71" s="2" t="s">
        <v>81</v>
      </c>
      <c r="C71" s="12">
        <v>400</v>
      </c>
      <c r="D71" s="12"/>
      <c r="E71" s="4"/>
    </row>
    <row r="72" spans="1:5" x14ac:dyDescent="0.2">
      <c r="B72" s="20" t="s">
        <v>82</v>
      </c>
      <c r="C72" s="13"/>
      <c r="D72" s="13"/>
      <c r="E72" s="11"/>
    </row>
    <row r="73" spans="1:5" x14ac:dyDescent="0.2">
      <c r="B73" s="2" t="s">
        <v>83</v>
      </c>
      <c r="C73" s="12">
        <v>2000</v>
      </c>
      <c r="D73" s="12"/>
      <c r="E73" s="4"/>
    </row>
    <row r="74" spans="1:5" x14ac:dyDescent="0.2">
      <c r="B74" s="2" t="s">
        <v>75</v>
      </c>
      <c r="C74" s="12">
        <v>1500</v>
      </c>
      <c r="D74" s="12"/>
      <c r="E74" s="4" t="s">
        <v>84</v>
      </c>
    </row>
    <row r="75" spans="1:5" x14ac:dyDescent="0.2">
      <c r="B75" s="2" t="s">
        <v>85</v>
      </c>
      <c r="C75" s="12">
        <v>1500</v>
      </c>
      <c r="D75" s="12"/>
      <c r="E75" s="4"/>
    </row>
    <row r="76" spans="1:5" x14ac:dyDescent="0.2">
      <c r="A76" s="19">
        <v>5</v>
      </c>
      <c r="B76" s="10" t="s">
        <v>12</v>
      </c>
      <c r="C76" s="13">
        <f>SUM(C29:C75)</f>
        <v>54235.339999999989</v>
      </c>
      <c r="D76" s="13">
        <f>SUM(D29:D75)</f>
        <v>18014.580000000002</v>
      </c>
      <c r="E76" s="11"/>
    </row>
    <row r="77" spans="1:5" x14ac:dyDescent="0.2">
      <c r="A77" s="23"/>
      <c r="B77" s="25"/>
      <c r="C77" s="31"/>
      <c r="D77" s="31"/>
      <c r="E77" s="32"/>
    </row>
    <row r="78" spans="1:5" x14ac:dyDescent="0.2">
      <c r="A78" s="59" t="s">
        <v>25</v>
      </c>
      <c r="B78" s="59"/>
      <c r="C78" s="31"/>
      <c r="D78" s="31"/>
      <c r="E78" s="32"/>
    </row>
    <row r="79" spans="1:5" x14ac:dyDescent="0.2">
      <c r="A79" s="41"/>
      <c r="B79" s="39" t="s">
        <v>22</v>
      </c>
      <c r="C79" s="37">
        <f>$C$24-$C$76</f>
        <v>31827.240000000013</v>
      </c>
      <c r="D79" s="37">
        <f>$D$24-$D$76</f>
        <v>33998</v>
      </c>
      <c r="E79" s="38"/>
    </row>
    <row r="80" spans="1:5" ht="16" thickBot="1" x14ac:dyDescent="0.25">
      <c r="A80" s="42"/>
      <c r="B80" s="35" t="s">
        <v>20</v>
      </c>
      <c r="C80" s="60">
        <f>$D$79-$C$79</f>
        <v>2170.7599999999875</v>
      </c>
      <c r="D80" s="61"/>
      <c r="E80" s="36" t="str">
        <f>IF($C$80&lt;0,"DEFICIT","SURPLUS")</f>
        <v>SURPLUS</v>
      </c>
    </row>
    <row r="81" spans="2:5" ht="16" thickBot="1" x14ac:dyDescent="0.25">
      <c r="B81" s="48" t="s">
        <v>107</v>
      </c>
      <c r="C81" s="49">
        <v>41827.24</v>
      </c>
      <c r="D81" s="49">
        <v>43998</v>
      </c>
      <c r="E81" s="48"/>
    </row>
  </sheetData>
  <mergeCells count="17">
    <mergeCell ref="A78:B78"/>
    <mergeCell ref="A7:B7"/>
    <mergeCell ref="C80:D80"/>
    <mergeCell ref="C3:E3"/>
    <mergeCell ref="C4:E4"/>
    <mergeCell ref="C5:E5"/>
    <mergeCell ref="C6:E6"/>
    <mergeCell ref="C7:E7"/>
    <mergeCell ref="C11:E11"/>
    <mergeCell ref="C12:E12"/>
    <mergeCell ref="A26:B26"/>
    <mergeCell ref="A9:B9"/>
    <mergeCell ref="A1:E1"/>
    <mergeCell ref="A3:B3"/>
    <mergeCell ref="A4:B4"/>
    <mergeCell ref="A5:B5"/>
    <mergeCell ref="A6:B6"/>
  </mergeCells>
  <hyperlinks>
    <hyperlink ref="C6" r:id="rId1" xr:uid="{DC130DCF-14BE-2C48-BDCE-861886FCBAE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SCI Virtual</vt:lpstr>
      <vt:lpstr>SCI In-Person</vt:lpstr>
      <vt:lpstr>Non-SCI Virtual</vt:lpstr>
      <vt:lpstr>Non-SCI In-Person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Auyeung</dc:creator>
  <cp:lastModifiedBy>MIKE CUMMINGS</cp:lastModifiedBy>
  <dcterms:created xsi:type="dcterms:W3CDTF">2021-06-11T16:30:22Z</dcterms:created>
  <dcterms:modified xsi:type="dcterms:W3CDTF">2021-07-29T18:20:55Z</dcterms:modified>
</cp:coreProperties>
</file>